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Николаевка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3" i="2" l="1"/>
  <c r="D22" i="2"/>
  <c r="E23" i="2"/>
  <c r="E22" i="2" s="1"/>
  <c r="E50" i="2"/>
  <c r="E47" i="2"/>
  <c r="D50" i="2"/>
  <c r="D47" i="2" s="1"/>
  <c r="D46" i="2" s="1"/>
  <c r="C50" i="2"/>
  <c r="C47" i="2"/>
  <c r="E60" i="2"/>
  <c r="D60" i="2"/>
  <c r="C60" i="2"/>
  <c r="E43" i="2"/>
  <c r="D43" i="2"/>
  <c r="C43" i="2"/>
  <c r="E40" i="2"/>
  <c r="D40" i="2"/>
  <c r="D38" i="2"/>
  <c r="D37" i="2"/>
  <c r="E38" i="2"/>
  <c r="E37" i="2"/>
  <c r="C38" i="2"/>
  <c r="C37" i="2"/>
  <c r="E29" i="2"/>
  <c r="E28" i="2"/>
  <c r="D29" i="2"/>
  <c r="D28" i="2"/>
  <c r="D26" i="2"/>
  <c r="E26" i="2"/>
  <c r="C26" i="2"/>
  <c r="C22" i="2"/>
  <c r="D17" i="2"/>
  <c r="D16" i="2"/>
  <c r="E17" i="2"/>
  <c r="E16" i="2"/>
  <c r="C16" i="2"/>
  <c r="E14" i="2"/>
  <c r="E13" i="2"/>
  <c r="E12" i="2"/>
  <c r="D14" i="2"/>
  <c r="D13" i="2"/>
  <c r="D12" i="2"/>
  <c r="D11" i="2" s="1"/>
  <c r="C13" i="2"/>
  <c r="C12" i="2"/>
  <c r="C63" i="2"/>
  <c r="C62" i="2" s="1"/>
  <c r="C67" i="2"/>
  <c r="D67" i="2"/>
  <c r="E67" i="2"/>
  <c r="E66" i="2"/>
  <c r="E65" i="2" s="1"/>
  <c r="C69" i="2"/>
  <c r="D69" i="2"/>
  <c r="D66" i="2"/>
  <c r="E69" i="2"/>
  <c r="C72" i="2"/>
  <c r="C71" i="2"/>
  <c r="C65" i="2"/>
  <c r="D72" i="2"/>
  <c r="D71" i="2"/>
  <c r="E72" i="2"/>
  <c r="E71" i="2"/>
  <c r="E37" i="3"/>
  <c r="E29" i="3"/>
  <c r="D56" i="2"/>
  <c r="D55" i="2"/>
  <c r="E56" i="2"/>
  <c r="E63" i="2"/>
  <c r="E62" i="2"/>
  <c r="D63" i="2"/>
  <c r="D62" i="2"/>
  <c r="E58" i="2"/>
  <c r="E55" i="2" s="1"/>
  <c r="E46" i="2" s="1"/>
  <c r="D58" i="2"/>
  <c r="C55" i="2"/>
  <c r="E53" i="2"/>
  <c r="E52" i="2"/>
  <c r="D53" i="2"/>
  <c r="D52" i="2"/>
  <c r="C53" i="2"/>
  <c r="C52" i="2"/>
  <c r="E48" i="2"/>
  <c r="D48" i="2"/>
  <c r="E34" i="2"/>
  <c r="D34" i="2"/>
  <c r="E31" i="2"/>
  <c r="D31" i="2"/>
  <c r="C31" i="2"/>
  <c r="C29" i="3"/>
  <c r="C21" i="3"/>
  <c r="E35" i="3"/>
  <c r="C31" i="3"/>
  <c r="D31" i="3"/>
  <c r="E21" i="3"/>
  <c r="D35" i="3"/>
  <c r="D29" i="3"/>
  <c r="D37" i="3"/>
  <c r="D39" i="3" s="1"/>
  <c r="D20" i="1" s="1"/>
  <c r="D19" i="1" s="1"/>
  <c r="D18" i="1" s="1"/>
  <c r="D17" i="1" s="1"/>
  <c r="E31" i="3"/>
  <c r="D21" i="3"/>
  <c r="D33" i="3"/>
  <c r="E33" i="3"/>
  <c r="C33" i="3"/>
  <c r="C26" i="3"/>
  <c r="E12" i="3"/>
  <c r="E39" i="3" s="1"/>
  <c r="E20" i="1" s="1"/>
  <c r="E19" i="1" s="1"/>
  <c r="E18" i="1" s="1"/>
  <c r="E17" i="1" s="1"/>
  <c r="E23" i="3"/>
  <c r="D12" i="3"/>
  <c r="C12" i="3"/>
  <c r="C39" i="3" s="1"/>
  <c r="C23" i="3"/>
  <c r="D23" i="3"/>
  <c r="D26" i="3"/>
  <c r="E26" i="3"/>
  <c r="D65" i="2"/>
  <c r="C74" i="2"/>
  <c r="C45" i="2"/>
  <c r="C11" i="2"/>
  <c r="D74" i="2" l="1"/>
  <c r="D45" i="2"/>
  <c r="D75" i="2"/>
  <c r="D16" i="1" s="1"/>
  <c r="D15" i="1" s="1"/>
  <c r="D14" i="1" s="1"/>
  <c r="D13" i="1" s="1"/>
  <c r="D12" i="1" s="1"/>
  <c r="E75" i="2"/>
  <c r="E16" i="1" s="1"/>
  <c r="E15" i="1" s="1"/>
  <c r="E14" i="1" s="1"/>
  <c r="E13" i="1" s="1"/>
  <c r="E12" i="1" s="1"/>
  <c r="E11" i="2"/>
  <c r="E45" i="2"/>
  <c r="E74" i="2"/>
</calcChain>
</file>

<file path=xl/sharedStrings.xml><?xml version="1.0" encoding="utf-8"?>
<sst xmlns="http://schemas.openxmlformats.org/spreadsheetml/2006/main" count="247" uniqueCount="225">
  <si>
    <t>Приложение 1</t>
  </si>
  <si>
    <t>к решению совета</t>
  </si>
  <si>
    <t>(руб.)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</si>
  <si>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</si>
  <si>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</si>
  <si>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</si>
  <si>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</si>
  <si>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</si>
  <si>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</si>
  <si>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</si>
  <si>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</si>
  <si>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</si>
  <si>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</si>
  <si>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</si>
  <si>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</si>
  <si>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</si>
  <si>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</si>
  <si>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</si>
  <si>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</si>
  <si>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</si>
  <si>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</si>
  <si>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</si>
  <si>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</si>
  <si>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</si>
  <si>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</si>
  <si>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 xml:space="preserve">                                                           </t>
  </si>
  <si>
    <t>Приложение 6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</si>
  <si>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</si>
  <si>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</si>
  <si>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</si>
  <si>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Код бюджетной классификации Российской Федерации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</si>
  <si>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</si>
  <si>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</si>
  <si>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</si>
  <si>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</si>
  <si>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</si>
  <si>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</si>
  <si>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</si>
  <si>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</si>
  <si>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</si>
  <si>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</si>
  <si>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1 06 00000 00 0000 000</t>
  </si>
  <si>
    <t>НАЛОГИ НА ИМУЩЕСТВО</t>
  </si>
  <si>
    <t>1 06 01030 10 0000 110</t>
  </si>
  <si>
    <t>Налог на имущество физических лиц</t>
  </si>
  <si>
    <t>1 06 04000 02 0000 110</t>
  </si>
  <si>
    <t>Транспортный налог</t>
  </si>
  <si>
    <t>1 06 04011 02 0000 110</t>
  </si>
  <si>
    <t>Транспортный налог с организаций</t>
  </si>
  <si>
    <t>1 06 04012 02 0000 110</t>
  </si>
  <si>
    <t>Транспортный налог с физических лиц</t>
  </si>
  <si>
    <t>1 06 06000 00 0000 110</t>
  </si>
  <si>
    <t>Земельный налог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</si>
  <si>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</si>
  <si>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</si>
  <si>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</si>
  <si>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 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</si>
  <si>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</si>
  <si>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за совершение нотариальных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</si>
  <si>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</si>
  <si>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</si>
  <si>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1 11 05010 10 0000 120</t>
  </si>
  <si>
    <t>Арендная плата за землю</t>
  </si>
  <si>
    <t>1 11 05035 10 0000 120</t>
  </si>
  <si>
    <t>Доходы от сдачи в аренду имущества</t>
  </si>
  <si>
    <t>1 14 00000 00 0000 000</t>
  </si>
  <si>
    <t>ДОХОДЫ ОТ ПРОДАЖИ МАТЕРИАЛЬНЫХ И НЕМАТЕРИАЛЬНЫХ АКТИВОВ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</si>
  <si>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</si>
  <si>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</si>
  <si>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</si>
  <si>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</si>
  <si>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2 02 01000 00 0000 151</t>
  </si>
  <si>
    <t>Дотации от других бюджетов бюджетной системы Российской Федерации</t>
  </si>
  <si>
    <t>2 02 01001 00 0000 151</t>
  </si>
  <si>
    <t>Дотации бюджетам субъектов Российской Федерации и муниципальных образований</t>
  </si>
  <si>
    <t>2 02 01001 10 0000 151</t>
  </si>
  <si>
    <t>Дотации   бюджетам   муниципальных   районов на выравнивание бюджетной обеспеченности</t>
  </si>
  <si>
    <t>2 02 02000 00 0000 151</t>
  </si>
  <si>
    <t>Субсидии бюджетам субъектов Российской Федерации</t>
  </si>
  <si>
    <t>2 02 03000 00 0000 151</t>
  </si>
  <si>
    <t>Субвенции бюджетам субъектов Российской Федерации и муниципальных образований</t>
  </si>
  <si>
    <t>2 02 03003 00 0000 151</t>
  </si>
  <si>
    <t>Субвенции  бюджетам  на государственную  регистрацию  актов  гражданского состояния</t>
  </si>
  <si>
    <t>2 02 03003 10 0000 151</t>
  </si>
  <si>
    <t>Субвенции  бюджетам  поселений   на государственную  регистрацию  актов  гражданского состояния</t>
  </si>
  <si>
    <t>2 02 03015 00 0000 151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</si>
  <si>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</si>
  <si>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2 02 03015 10 0000 151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</si>
  <si>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</si>
  <si>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2 02 04000 00 0000 151</t>
  </si>
  <si>
    <t>Иные межбюджетные трансферты</t>
  </si>
  <si>
    <t>2 02 04014 00 0000 151</t>
  </si>
  <si>
    <t>Межбюджетные трансферты, передаваемые бюджетам муниципальных образований и на осуществление части полномочий по решению вопросов местного значения в соответствии с заключенными соглашениями</t>
  </si>
  <si>
    <t>2 02 04014 10 0000 151</t>
  </si>
  <si>
    <t>Межбюджетные трансферты, передаваемые бюджетам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</t>
  </si>
  <si>
    <t>3 00 00000 00 0000 000</t>
  </si>
  <si>
    <t>ДОХОДЫ ОТ ПРЕДПРИНИМАТЕЛЬСКОЙ И ИНОЙ ПРИНОСЯЩЕЙ ДОХОД ДЕЯТЕЛЬНОСТИ</t>
  </si>
  <si>
    <t>3 02 00000 00 0000 000</t>
  </si>
  <si>
    <t>РЫНОЧНЫЕ ПРОДАЖИ ТОВАРОВ И УСЛУГ</t>
  </si>
  <si>
    <t>3 02 01000 00 0000 130</t>
  </si>
  <si>
    <t>Доходы от продажи услуг</t>
  </si>
  <si>
    <t>3 02 01050 10 0000 130</t>
  </si>
  <si>
    <t>Доходы    от    продажи    услуг,     оказываемых учреждениями,  находящимися  в  ведении   органов местного самоуправления муниципальных районов</t>
  </si>
  <si>
    <t>3 02 02000 00 0000 440</t>
  </si>
  <si>
    <t>Доходы от продажи товаров</t>
  </si>
  <si>
    <t>3 02 02050 10 0000 440</t>
  </si>
  <si>
    <t>Доходы    от    продажи    товаров,     осуществляемой  учреждениями,  находящимися  в  ведении   органов местного самоуправления муниципальных районов</t>
  </si>
  <si>
    <t>3 03 00000 00 0000 000</t>
  </si>
  <si>
    <t>БЕЗВОЗМЕЗДНЫЕ ПОСТУПЛЕНИЯ ОТ ПРЕДПРИНИМАТЕЛЬСКОЙ И ИНОЙ ПРИНОСЯЩЕЙ ДОХОД ДЕЯТЕЛЬНОСТИ</t>
  </si>
  <si>
    <t>3 03 99000 00 0000 180</t>
  </si>
  <si>
    <t>Прочие безвозмездные поступления</t>
  </si>
  <si>
    <t>3 03 99050 10 0000 180</t>
  </si>
  <si>
    <t>Прочие безвозмездные поступления учреждениям, находящимся в ведении органов местного самоуправления поселений</t>
  </si>
  <si>
    <t>Итого внутренние обороты</t>
  </si>
  <si>
    <t>Всего доходов и безвозмездные перечисления</t>
  </si>
  <si>
    <t>0100</t>
  </si>
  <si>
    <t>Общегосударственные вопросы</t>
  </si>
  <si>
    <t>0102</t>
  </si>
  <si>
    <t>Фукционирование высшего должностного лица субъекта Российской Федерации и муниципального образования</t>
  </si>
  <si>
    <t>0104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</si>
  <si>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</si>
  <si>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</si>
  <si>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Резервный фонд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</si>
  <si>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</si>
  <si>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</si>
  <si>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</si>
  <si>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</si>
  <si>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</si>
  <si>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</si>
  <si>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провоохранительная деятельность</t>
  </si>
  <si>
    <t>0310</t>
  </si>
  <si>
    <t>Обеспечение пожарной безопасности</t>
  </si>
  <si>
    <t>0500</t>
  </si>
  <si>
    <t>Жилищно-коммунальное хозяйство</t>
  </si>
  <si>
    <t>0503</t>
  </si>
  <si>
    <t>Благоустройство</t>
  </si>
  <si>
    <t>0700</t>
  </si>
  <si>
    <t>Образование</t>
  </si>
  <si>
    <t>0701</t>
  </si>
  <si>
    <t>Дошкольное образование</t>
  </si>
  <si>
    <t>0800</t>
  </si>
  <si>
    <t>0801</t>
  </si>
  <si>
    <t>Культура</t>
  </si>
  <si>
    <t>1100</t>
  </si>
  <si>
    <t>Физическая культура и спорт</t>
  </si>
  <si>
    <t>1101</t>
  </si>
  <si>
    <t xml:space="preserve">Физическая культура </t>
  </si>
  <si>
    <t>1000</t>
  </si>
  <si>
    <t>Социальная политика</t>
  </si>
  <si>
    <t>1003</t>
  </si>
  <si>
    <t>Социальное обеспечение населения</t>
  </si>
  <si>
    <t>Итого расходов</t>
  </si>
  <si>
    <t xml:space="preserve">Культура и кинематография </t>
  </si>
  <si>
    <t>Функционирование законодательных (представительных) органов государственной власти и предстваительных органов муниципальных образований</t>
  </si>
  <si>
    <t>0103</t>
  </si>
  <si>
    <t>0113</t>
  </si>
  <si>
    <t>1 05 03010 01 0000 110</t>
  </si>
  <si>
    <t>Национальная экономика</t>
  </si>
  <si>
    <t>Другие вопросы в области национальной экономики</t>
  </si>
  <si>
    <t>1 14 06014 10 0000 430</t>
  </si>
  <si>
    <t>Доходы от продажи земельных участков, государственная собственность на которые не разграничена и  которые расположены в границах поселения</t>
  </si>
  <si>
    <t>0400</t>
  </si>
  <si>
    <t>0412</t>
  </si>
  <si>
    <t>2015 год</t>
  </si>
  <si>
    <t>1 01 02020 01 0000 110</t>
  </si>
  <si>
    <t>0304</t>
  </si>
  <si>
    <t>Органы юстиции</t>
  </si>
  <si>
    <t>0409</t>
  </si>
  <si>
    <t>Дорожное хозяйство</t>
  </si>
  <si>
    <t>Приложение 5</t>
  </si>
  <si>
    <t>Наименование кода дохода бюджета</t>
  </si>
  <si>
    <t>РЗПР</t>
  </si>
  <si>
    <t xml:space="preserve">Наименование </t>
  </si>
  <si>
    <t xml:space="preserve">Источники внутреннего финансирования дефицита местного бюджета </t>
  </si>
  <si>
    <t>2016 год</t>
  </si>
  <si>
    <t>1 03 00000 00 0000 000</t>
  </si>
  <si>
    <t>НАЛОГИ НА ТОВАРЫ (РАБОТЫ, УСЛУГИ),РЕАЛИЗУЕМЫЕ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</si>
  <si>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</si>
  <si>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</si>
  <si>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</si>
  <si>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зачисляемые в бконсолидированные бюджеты субъектов Российской Федерации</t>
  </si>
  <si>
    <t>1 03 02240 01 0000 110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</si>
  <si>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</si>
  <si>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1 03 02250 01 0000 110</t>
  </si>
  <si>
    <t>Доходы от уплаты акцизов на автомобильный бензин, производимый на территории Российской Федерации, зачисляемые в консолидированные бюджеты субъектов российской Федерации</t>
  </si>
  <si>
    <t>1 03 02260 01 0000 110</t>
  </si>
  <si>
    <t>Доходы от уплаты акцизов на прямогонный бензин, производимый на территории Российской Федерации, зачисляемые в бюджеты субъектов Российской Федерации</t>
  </si>
  <si>
    <t>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</si>
  <si>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</si>
  <si>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 xml:space="preserve">2015 год </t>
  </si>
  <si>
    <t xml:space="preserve">2016 год </t>
  </si>
  <si>
    <t xml:space="preserve">2017 год </t>
  </si>
  <si>
    <t>2 02 03024 00 0000 151</t>
  </si>
  <si>
    <t>2 02 03024 10 0000 151</t>
  </si>
  <si>
    <t>2 02 02216 00 0000 151</t>
  </si>
  <si>
    <t>2 02 02216 10 0000 151</t>
  </si>
  <si>
    <t xml:space="preserve"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</si>
  <si>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 xml:space="preserve">Субсидии бюджетам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</si>
  <si>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>Субвенции местным бюджетам на выполнение передаваемых полномочий субъектов Российской Федерации</t>
  </si>
  <si>
    <t>Субвенции бюджетам поселений на выполнение передаваемых полномочий субъектов Российской Федерации</t>
  </si>
  <si>
    <t>2 02 01003 00 0000 151</t>
  </si>
  <si>
    <t>2 02 01003 10 0000 151</t>
  </si>
  <si>
    <t>Дотации бюджетам на поддержку мер по обеспечению сбалансированности бюджетов</t>
  </si>
  <si>
    <t>Дотации бюджетам поселений на поддержку мер по обеспечению сбалансированности бюджетов</t>
  </si>
  <si>
    <t>1 05 01000 00 0000 110</t>
  </si>
  <si>
    <t>1 01 02010 01 0000 110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</si>
  <si>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227,, 227</t>
    </r>
    <r>
      <rPr>
        <sz val="12"/>
        <rFont val="Calibri"/>
        <family val="2"/>
        <charset val="204"/>
      </rPr>
      <t>¹</t>
    </r>
    <r>
      <rPr>
        <sz val="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</si>
  <si>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ноториусов, занимающихся частной практикой, адвокатов, учредивших адвокатские кабинеты и других лиц,занимающихся частной практикой в соответствии со статьей 227 Налогового кодекса Российской Федерации</t>
  </si>
  <si>
    <t>1 05 01011 01 0000 110</t>
  </si>
  <si>
    <t>Налог, взимаемый с налогоплательщиков,выбравших в качестве объекта налогообложения доходы</t>
  </si>
  <si>
    <t>1 05 01020 01 0000 110</t>
  </si>
  <si>
    <t>Налог, взимаемый с налогоплательщиков,выбравших в качестве объекта налогообложения доходы, уменьшенные на величину расходов</t>
  </si>
  <si>
    <t>Налог, взимаемый в связи с применением упрощенной системы налогообложения</t>
  </si>
  <si>
    <t xml:space="preserve">на 2016 год </t>
  </si>
  <si>
    <t>Поступление доходов в местный бюджет  на 2016 год</t>
  </si>
  <si>
    <t>Рапределение бюджетных ассигнований местного бюджета  на 2016 год</t>
  </si>
  <si>
    <t xml:space="preserve"> по разделам и подразделам расходов классификации расходов  бюджетов</t>
  </si>
  <si>
    <t xml:space="preserve">депутатов Николаевского сельсовета </t>
  </si>
  <si>
    <t>от 15 декабря  2015 года</t>
  </si>
  <si>
    <t>от 15 декабря 2012 года</t>
  </si>
  <si>
    <t>от 15 декабря 2015 года</t>
  </si>
  <si>
    <t>1 06 06043 10 0000 110</t>
  </si>
  <si>
    <t>Земельный   налог с физических лиц, обладающих земельным участком, расположенным в границах сельских поселений</t>
  </si>
  <si>
    <t>1 06 06033 10 0000 110</t>
  </si>
  <si>
    <t>Земельный   налог с организаций, обладающих земельным участком, расположенным в границах сельских поселений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</si>
</sst>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"/>
  </numFmts>
  <fonts count="17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74">
    <xf numFmtId="0" fontId="0" fillId="0" borderId="0" xfId="0"/>
    <xf numFmtId="0" fontId="1" fillId="0" borderId="0" xfId="0" applyFont="1" applyAlignme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3" fontId="1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3" fontId="2" fillId="0" borderId="1" xfId="0" applyNumberFormat="1" applyFont="1" applyBorder="1"/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Border="1"/>
    <xf numFmtId="0" fontId="8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left" vertical="center"/>
    </xf>
    <xf numFmtId="49" fontId="9" fillId="0" borderId="1" xfId="0" applyNumberFormat="1" applyFont="1" applyFill="1" applyBorder="1"/>
    <xf numFmtId="3" fontId="0" fillId="0" borderId="0" xfId="0" applyNumberFormat="1"/>
    <xf numFmtId="3" fontId="3" fillId="0" borderId="1" xfId="0" applyNumberFormat="1" applyFont="1" applyFill="1" applyBorder="1" applyAlignment="1">
      <alignment vertical="top" wrapText="1"/>
    </xf>
    <xf numFmtId="0" fontId="12" fillId="0" borderId="0" xfId="0" applyFo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3" fillId="0" borderId="0" xfId="0" applyFont="1"/>
    <xf numFmtId="168" fontId="1" fillId="0" borderId="1" xfId="0" applyNumberFormat="1" applyFont="1" applyFill="1" applyBorder="1" applyAlignment="1">
      <alignment horizontal="justify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14" fillId="0" borderId="0" xfId="0" applyFont="1"/>
    <xf numFmtId="3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justify" vertical="top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zoomScale="75" workbookViewId="0"/>
  </sheetViews>
  <sheetFormatPr defaultRowHeight="12.75" x14ac:dyDescent="0.2"/>
  <cols>
    <col min="1" max="1" width="35.28515625" customWidth="1"/>
    <col min="2" max="2" width="52.42578125" customWidth="1"/>
    <col min="3" max="3" width="16.42578125" customWidth="1"/>
    <col min="4" max="4" width="0.140625" customWidth="1"/>
    <col min="5" max="5" width="15.85546875" hidden="1" customWidth="1"/>
  </cols>
  <sheetData>
    <row r="1" spans="1:5" ht="18.75" x14ac:dyDescent="0.3">
      <c r="C1" s="1" t="s">
        <v>0</v>
      </c>
      <c r="D1" s="1"/>
      <c r="E1" s="1"/>
    </row>
    <row r="2" spans="1:5" ht="18.75" x14ac:dyDescent="0.3">
      <c r="C2" s="1" t="s">
        <v>1</v>
      </c>
      <c r="D2" s="1"/>
      <c r="E2" s="1"/>
    </row>
    <row r="3" spans="1:5" ht="18.75" x14ac:dyDescent="0.3">
      <c r="C3" s="1" t="s">
        <v>217</v>
      </c>
      <c r="D3" s="1"/>
      <c r="E3" s="1"/>
    </row>
    <row r="4" spans="1:5" ht="18.75" x14ac:dyDescent="0.3">
      <c r="C4" s="2" t="s">
        <v>219</v>
      </c>
      <c r="D4" s="1" t="s">
        <v>189</v>
      </c>
      <c r="E4" s="1"/>
    </row>
    <row r="6" spans="1:5" ht="18.75" x14ac:dyDescent="0.3">
      <c r="A6" s="69" t="s">
        <v>173</v>
      </c>
      <c r="B6" s="70"/>
      <c r="C6" s="70"/>
      <c r="D6" s="70"/>
      <c r="E6" s="70"/>
    </row>
    <row r="7" spans="1:5" ht="18.75" x14ac:dyDescent="0.3">
      <c r="A7" s="71" t="s">
        <v>213</v>
      </c>
      <c r="B7" s="71"/>
      <c r="C7" s="71"/>
      <c r="D7" s="71"/>
      <c r="E7" s="71"/>
    </row>
    <row r="8" spans="1:5" ht="18.75" x14ac:dyDescent="0.3">
      <c r="A8" s="3"/>
      <c r="E8" s="4" t="s">
        <v>2</v>
      </c>
    </row>
    <row r="9" spans="1:5" ht="18.75" x14ac:dyDescent="0.3">
      <c r="A9" s="3"/>
    </row>
    <row r="10" spans="1:5" ht="150" x14ac:dyDescent="0.2">
      <c r="A10" s="5" t="s">
        <v>3</v>
      </c>
      <c r="B10" s="5" t="s">
        <v>4</v>
      </c>
      <c r="C10" s="5" t="s">
        <v>174</v>
      </c>
      <c r="D10" s="5" t="s">
        <v>163</v>
      </c>
      <c r="E10" s="5" t="s">
        <v>174</v>
      </c>
    </row>
    <row r="11" spans="1:5" ht="56.25" x14ac:dyDescent="0.3">
      <c r="A11" s="5" t="s">
        <v>5</v>
      </c>
      <c r="B11" s="6" t="s">
        <v>6</v>
      </c>
      <c r="C11" s="7">
        <v>0</v>
      </c>
      <c r="D11" s="7">
        <v>0</v>
      </c>
      <c r="E11" s="7">
        <v>0</v>
      </c>
    </row>
    <row r="12" spans="1:5" ht="37.5" x14ac:dyDescent="0.3">
      <c r="A12" s="8" t="s">
        <v>7</v>
      </c>
      <c r="B12" s="9" t="s">
        <v>8</v>
      </c>
      <c r="C12" s="7">
        <v>67400</v>
      </c>
      <c r="D12" s="7">
        <f>D13+D17</f>
        <v>0</v>
      </c>
      <c r="E12" s="7">
        <f>E13+E17</f>
        <v>0</v>
      </c>
    </row>
    <row r="13" spans="1:5" ht="18.75" x14ac:dyDescent="0.3">
      <c r="A13" s="8" t="s">
        <v>9</v>
      </c>
      <c r="B13" s="9" t="s">
        <v>10</v>
      </c>
      <c r="C13" s="7">
        <v>-6216126</v>
      </c>
      <c r="D13" s="7">
        <f t="shared" ref="D13:E15" si="0">D14</f>
        <v>0</v>
      </c>
      <c r="E13" s="7">
        <f t="shared" si="0"/>
        <v>0</v>
      </c>
    </row>
    <row r="14" spans="1:5" ht="37.5" x14ac:dyDescent="0.3">
      <c r="A14" s="8" t="s">
        <v>11</v>
      </c>
      <c r="B14" s="9" t="s">
        <v>12</v>
      </c>
      <c r="C14" s="7">
        <v>-6216126</v>
      </c>
      <c r="D14" s="7">
        <f t="shared" si="0"/>
        <v>0</v>
      </c>
      <c r="E14" s="7">
        <f t="shared" si="0"/>
        <v>0</v>
      </c>
    </row>
    <row r="15" spans="1:5" ht="37.5" x14ac:dyDescent="0.3">
      <c r="A15" s="8" t="s">
        <v>13</v>
      </c>
      <c r="B15" s="9" t="s">
        <v>14</v>
      </c>
      <c r="C15" s="7">
        <v>-6216126</v>
      </c>
      <c r="D15" s="7">
        <f t="shared" si="0"/>
        <v>0</v>
      </c>
      <c r="E15" s="7">
        <f t="shared" si="0"/>
        <v>0</v>
      </c>
    </row>
    <row r="16" spans="1:5" ht="37.5" x14ac:dyDescent="0.3">
      <c r="A16" s="8" t="s">
        <v>15</v>
      </c>
      <c r="B16" s="9" t="s">
        <v>16</v>
      </c>
      <c r="C16" s="7">
        <v>-6216126</v>
      </c>
      <c r="D16" s="7">
        <f>-Лист2!D75</f>
        <v>0</v>
      </c>
      <c r="E16" s="7">
        <f>-Лист2!E75</f>
        <v>0</v>
      </c>
    </row>
    <row r="17" spans="1:5" ht="18.75" x14ac:dyDescent="0.3">
      <c r="A17" s="8" t="s">
        <v>17</v>
      </c>
      <c r="B17" s="9" t="s">
        <v>18</v>
      </c>
      <c r="C17" s="7">
        <v>6283526</v>
      </c>
      <c r="D17" s="7">
        <f t="shared" ref="D17:E19" si="1">D18</f>
        <v>0</v>
      </c>
      <c r="E17" s="7">
        <f t="shared" si="1"/>
        <v>0</v>
      </c>
    </row>
    <row r="18" spans="1:5" ht="37.5" x14ac:dyDescent="0.3">
      <c r="A18" s="8" t="s">
        <v>19</v>
      </c>
      <c r="B18" s="9" t="s">
        <v>20</v>
      </c>
      <c r="C18" s="7">
        <v>6283526</v>
      </c>
      <c r="D18" s="7">
        <f t="shared" si="1"/>
        <v>0</v>
      </c>
      <c r="E18" s="7">
        <f t="shared" si="1"/>
        <v>0</v>
      </c>
    </row>
    <row r="19" spans="1:5" ht="37.5" x14ac:dyDescent="0.2">
      <c r="A19" s="8" t="s">
        <v>21</v>
      </c>
      <c r="B19" s="9" t="s">
        <v>22</v>
      </c>
      <c r="C19" s="10">
        <v>6283526</v>
      </c>
      <c r="D19" s="10">
        <f t="shared" si="1"/>
        <v>0</v>
      </c>
      <c r="E19" s="10">
        <f t="shared" si="1"/>
        <v>0</v>
      </c>
    </row>
    <row r="20" spans="1:5" ht="37.5" x14ac:dyDescent="0.2">
      <c r="A20" s="8" t="s">
        <v>23</v>
      </c>
      <c r="B20" s="9" t="s">
        <v>24</v>
      </c>
      <c r="C20" s="10">
        <v>6283526</v>
      </c>
      <c r="D20" s="10">
        <f>Лист3!D39</f>
        <v>0</v>
      </c>
      <c r="E20" s="10">
        <f>Лист3!E39</f>
        <v>0</v>
      </c>
    </row>
    <row r="21" spans="1:5" ht="18.75" x14ac:dyDescent="0.3">
      <c r="A21" s="11"/>
      <c r="B21" s="12"/>
      <c r="C21" s="13"/>
      <c r="D21" s="13"/>
      <c r="E21" s="13"/>
    </row>
    <row r="22" spans="1:5" ht="18.75" x14ac:dyDescent="0.3">
      <c r="A22" s="11"/>
      <c r="B22" s="12"/>
      <c r="C22" s="13"/>
      <c r="D22" s="13"/>
      <c r="E22" s="14"/>
    </row>
    <row r="23" spans="1:5" ht="18.75" x14ac:dyDescent="0.3">
      <c r="A23" s="11"/>
      <c r="B23" s="12"/>
      <c r="C23" s="13"/>
      <c r="D23" s="13"/>
      <c r="E23" s="14"/>
    </row>
    <row r="24" spans="1:5" x14ac:dyDescent="0.2">
      <c r="C24" s="15"/>
      <c r="D24" s="15"/>
      <c r="E24" s="15"/>
    </row>
    <row r="25" spans="1:5" x14ac:dyDescent="0.2">
      <c r="C25" s="15"/>
      <c r="D25" s="15"/>
      <c r="E25" s="15"/>
    </row>
    <row r="26" spans="1:5" x14ac:dyDescent="0.2">
      <c r="C26" s="15"/>
      <c r="D26" s="15"/>
      <c r="E26" s="15"/>
    </row>
    <row r="27" spans="1:5" x14ac:dyDescent="0.2">
      <c r="C27" s="15"/>
      <c r="D27" s="15"/>
      <c r="E27" s="15"/>
    </row>
    <row r="28" spans="1:5" x14ac:dyDescent="0.2">
      <c r="C28" s="15"/>
      <c r="D28" s="15"/>
      <c r="E28" s="15"/>
    </row>
    <row r="29" spans="1:5" x14ac:dyDescent="0.2">
      <c r="C29" s="15"/>
      <c r="D29" s="15"/>
      <c r="E29" s="15"/>
    </row>
    <row r="30" spans="1:5" x14ac:dyDescent="0.2">
      <c r="C30" s="15"/>
      <c r="D30" s="15"/>
      <c r="E30" s="15"/>
    </row>
    <row r="31" spans="1:5" x14ac:dyDescent="0.2">
      <c r="C31" s="15"/>
      <c r="D31" s="15"/>
      <c r="E31" s="15"/>
    </row>
    <row r="32" spans="1:5" x14ac:dyDescent="0.2">
      <c r="C32" s="15"/>
      <c r="D32" s="15"/>
      <c r="E32" s="15"/>
    </row>
    <row r="33" spans="3:5" x14ac:dyDescent="0.2">
      <c r="C33" s="15"/>
      <c r="D33" s="15"/>
      <c r="E33" s="15"/>
    </row>
    <row r="34" spans="3:5" x14ac:dyDescent="0.2">
      <c r="C34" s="15"/>
      <c r="D34" s="15"/>
      <c r="E34" s="15"/>
    </row>
    <row r="35" spans="3:5" x14ac:dyDescent="0.2">
      <c r="C35" s="15"/>
      <c r="D35" s="15"/>
      <c r="E35" s="15"/>
    </row>
  </sheetData>
  <mergeCells count="2">
    <mergeCell ref="A6:E6"/>
    <mergeCell ref="A7:E7"/>
  </mergeCells>
  <phoneticPr fontId="11" type="noConversion"/>
  <pageMargins left="0.78740157480314965" right="0.78740157480314965" top="0.78740157480314965" bottom="0.78740157480314965" header="0" footer="0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4"/>
  <sheetViews>
    <sheetView zoomScale="75" workbookViewId="0">
      <selection activeCell="C11" sqref="C11"/>
    </sheetView>
  </sheetViews>
  <sheetFormatPr defaultRowHeight="15.75" x14ac:dyDescent="0.25"/>
  <cols>
    <col min="1" max="1" width="24.42578125" bestFit="1" customWidth="1"/>
    <col min="2" max="2" width="80" customWidth="1"/>
    <col min="3" max="3" width="16" style="18" customWidth="1"/>
    <col min="4" max="4" width="16" style="18" hidden="1" customWidth="1"/>
    <col min="5" max="5" width="15.85546875" style="18" hidden="1" customWidth="1"/>
  </cols>
  <sheetData>
    <row r="1" spans="1:5" ht="18.75" x14ac:dyDescent="0.3">
      <c r="B1" s="1" t="s">
        <v>25</v>
      </c>
      <c r="C1" s="1" t="s">
        <v>169</v>
      </c>
      <c r="D1" s="1"/>
      <c r="E1" s="1"/>
    </row>
    <row r="2" spans="1:5" ht="18.75" x14ac:dyDescent="0.3">
      <c r="B2" s="1" t="s">
        <v>27</v>
      </c>
      <c r="C2" s="1" t="s">
        <v>1</v>
      </c>
      <c r="D2" s="1"/>
      <c r="E2" s="1"/>
    </row>
    <row r="3" spans="1:5" ht="18.75" x14ac:dyDescent="0.3">
      <c r="B3" s="1" t="s">
        <v>28</v>
      </c>
      <c r="C3" s="1" t="s">
        <v>217</v>
      </c>
      <c r="D3" s="1"/>
      <c r="E3" s="1"/>
    </row>
    <row r="4" spans="1:5" ht="18.75" x14ac:dyDescent="0.3">
      <c r="A4" s="16"/>
      <c r="B4" s="1" t="s">
        <v>29</v>
      </c>
      <c r="C4" s="2" t="s">
        <v>220</v>
      </c>
      <c r="D4" s="1"/>
      <c r="E4" s="1"/>
    </row>
    <row r="5" spans="1:5" ht="18.75" x14ac:dyDescent="0.3">
      <c r="A5" s="16"/>
      <c r="B5" s="3"/>
      <c r="C5" s="3"/>
      <c r="D5" s="3"/>
      <c r="E5" s="3"/>
    </row>
    <row r="6" spans="1:5" ht="18.75" x14ac:dyDescent="0.3">
      <c r="A6" s="70" t="s">
        <v>214</v>
      </c>
      <c r="B6" s="70"/>
      <c r="C6" s="70"/>
      <c r="D6" s="70"/>
      <c r="E6" s="70"/>
    </row>
    <row r="7" spans="1:5" ht="18.75" x14ac:dyDescent="0.3">
      <c r="A7" s="70"/>
      <c r="B7" s="70"/>
      <c r="C7" s="70"/>
      <c r="D7" s="70"/>
      <c r="E7" s="70"/>
    </row>
    <row r="8" spans="1:5" ht="18.75" x14ac:dyDescent="0.3">
      <c r="A8" s="17"/>
      <c r="E8" s="19" t="s">
        <v>2</v>
      </c>
    </row>
    <row r="9" spans="1:5" ht="18.75" x14ac:dyDescent="0.3">
      <c r="A9" s="17"/>
      <c r="E9" s="19"/>
    </row>
    <row r="10" spans="1:5" ht="66" x14ac:dyDescent="0.2">
      <c r="A10" s="20" t="s">
        <v>30</v>
      </c>
      <c r="B10" s="21" t="s">
        <v>170</v>
      </c>
      <c r="C10" s="5" t="s">
        <v>174</v>
      </c>
      <c r="D10" s="5" t="s">
        <v>174</v>
      </c>
      <c r="E10" s="5" t="s">
        <v>174</v>
      </c>
    </row>
    <row r="11" spans="1:5" x14ac:dyDescent="0.2">
      <c r="A11" s="21" t="s">
        <v>31</v>
      </c>
      <c r="B11" s="22" t="s">
        <v>32</v>
      </c>
      <c r="C11" s="23">
        <f>C12+C16+C22+C28+C40+C43+C37</f>
        <v>1642500</v>
      </c>
      <c r="D11" s="23">
        <f>D12+D16+D22+D28+D40+D43+D37</f>
        <v>0</v>
      </c>
      <c r="E11" s="23">
        <f>E12+E16+E22+E28+E40+E43+E37</f>
        <v>0</v>
      </c>
    </row>
    <row r="12" spans="1:5" x14ac:dyDescent="0.2">
      <c r="A12" s="24" t="s">
        <v>33</v>
      </c>
      <c r="B12" s="25" t="s">
        <v>34</v>
      </c>
      <c r="C12" s="26">
        <f t="shared" ref="C12:E14" si="0">C13</f>
        <v>319000</v>
      </c>
      <c r="D12" s="26">
        <f t="shared" si="0"/>
        <v>0</v>
      </c>
      <c r="E12" s="26">
        <f t="shared" si="0"/>
        <v>0</v>
      </c>
    </row>
    <row r="13" spans="1:5" x14ac:dyDescent="0.2">
      <c r="A13" s="24" t="s">
        <v>35</v>
      </c>
      <c r="B13" s="25" t="s">
        <v>36</v>
      </c>
      <c r="C13" s="26">
        <f t="shared" si="0"/>
        <v>319000</v>
      </c>
      <c r="D13" s="26">
        <f t="shared" si="0"/>
        <v>0</v>
      </c>
      <c r="E13" s="26">
        <f t="shared" si="0"/>
        <v>0</v>
      </c>
    </row>
    <row r="14" spans="1:5" ht="63" x14ac:dyDescent="0.2">
      <c r="A14" s="24" t="s">
        <v>205</v>
      </c>
      <c r="B14" s="25" t="s">
        <v>206</v>
      </c>
      <c r="C14" s="26">
        <v>319000</v>
      </c>
      <c r="D14" s="26">
        <f t="shared" si="0"/>
        <v>0</v>
      </c>
      <c r="E14" s="26">
        <f t="shared" si="0"/>
        <v>0</v>
      </c>
    </row>
    <row r="15" spans="1:5" ht="94.5" x14ac:dyDescent="0.2">
      <c r="A15" s="24" t="s">
        <v>164</v>
      </c>
      <c r="B15" s="25" t="s">
        <v>207</v>
      </c>
      <c r="C15" s="29"/>
      <c r="D15" s="29"/>
      <c r="E15" s="29"/>
    </row>
    <row r="16" spans="1:5" ht="31.5" x14ac:dyDescent="0.2">
      <c r="A16" s="24" t="s">
        <v>175</v>
      </c>
      <c r="B16" s="25" t="s">
        <v>176</v>
      </c>
      <c r="C16" s="29">
        <f>C17</f>
        <v>716000</v>
      </c>
      <c r="D16" s="29">
        <f>D17</f>
        <v>0</v>
      </c>
      <c r="E16" s="29">
        <f>E17</f>
        <v>0</v>
      </c>
    </row>
    <row r="17" spans="1:5" ht="31.5" x14ac:dyDescent="0.2">
      <c r="A17" s="27" t="s">
        <v>177</v>
      </c>
      <c r="B17" s="68" t="s">
        <v>178</v>
      </c>
      <c r="C17" s="29">
        <v>716000</v>
      </c>
      <c r="D17" s="29">
        <f>D18+D19+D20+D21</f>
        <v>0</v>
      </c>
      <c r="E17" s="29">
        <f>E18+E19+E20+E21</f>
        <v>0</v>
      </c>
    </row>
    <row r="18" spans="1:5" ht="31.5" x14ac:dyDescent="0.2">
      <c r="A18" s="27" t="s">
        <v>179</v>
      </c>
      <c r="B18" s="68" t="s">
        <v>180</v>
      </c>
      <c r="C18" s="29">
        <v>254000</v>
      </c>
      <c r="D18" s="29"/>
      <c r="E18" s="29"/>
    </row>
    <row r="19" spans="1:5" ht="47.25" x14ac:dyDescent="0.2">
      <c r="A19" s="27" t="s">
        <v>181</v>
      </c>
      <c r="B19" s="68" t="s">
        <v>182</v>
      </c>
      <c r="C19" s="29">
        <v>4000</v>
      </c>
      <c r="D19" s="29"/>
      <c r="E19" s="29"/>
    </row>
    <row r="20" spans="1:5" ht="47.25" x14ac:dyDescent="0.2">
      <c r="A20" s="27" t="s">
        <v>183</v>
      </c>
      <c r="B20" s="68" t="s">
        <v>184</v>
      </c>
      <c r="C20" s="29">
        <v>554000</v>
      </c>
      <c r="D20" s="29"/>
      <c r="E20" s="29"/>
    </row>
    <row r="21" spans="1:5" ht="47.25" x14ac:dyDescent="0.2">
      <c r="A21" s="27" t="s">
        <v>185</v>
      </c>
      <c r="B21" s="68" t="s">
        <v>186</v>
      </c>
      <c r="C21" s="29">
        <v>-96000</v>
      </c>
      <c r="D21" s="29"/>
      <c r="E21" s="29"/>
    </row>
    <row r="22" spans="1:5" x14ac:dyDescent="0.2">
      <c r="A22" s="24" t="s">
        <v>37</v>
      </c>
      <c r="B22" s="25" t="s">
        <v>38</v>
      </c>
      <c r="C22" s="26">
        <f>C23+C26</f>
        <v>68500</v>
      </c>
      <c r="D22" s="26">
        <f>D23+D26</f>
        <v>0</v>
      </c>
      <c r="E22" s="26">
        <f>E23+E26</f>
        <v>0</v>
      </c>
    </row>
    <row r="23" spans="1:5" ht="31.5" x14ac:dyDescent="0.2">
      <c r="A23" s="24" t="s">
        <v>204</v>
      </c>
      <c r="B23" s="25" t="s">
        <v>212</v>
      </c>
      <c r="C23" s="26">
        <v>11000</v>
      </c>
      <c r="D23" s="26">
        <f>D24+D25</f>
        <v>0</v>
      </c>
      <c r="E23" s="26">
        <f>E24+E25</f>
        <v>0</v>
      </c>
    </row>
    <row r="24" spans="1:5" ht="31.5" x14ac:dyDescent="0.2">
      <c r="A24" s="24" t="s">
        <v>208</v>
      </c>
      <c r="B24" s="25" t="s">
        <v>209</v>
      </c>
      <c r="C24" s="26">
        <v>11000</v>
      </c>
      <c r="D24" s="26"/>
      <c r="E24" s="26"/>
    </row>
    <row r="25" spans="1:5" ht="31.5" x14ac:dyDescent="0.2">
      <c r="A25" s="24" t="s">
        <v>210</v>
      </c>
      <c r="B25" s="25" t="s">
        <v>211</v>
      </c>
      <c r="C25" s="26"/>
      <c r="D25" s="26"/>
      <c r="E25" s="26"/>
    </row>
    <row r="26" spans="1:5" x14ac:dyDescent="0.2">
      <c r="A26" s="24" t="s">
        <v>39</v>
      </c>
      <c r="B26" s="25" t="s">
        <v>40</v>
      </c>
      <c r="C26" s="26">
        <f>C27</f>
        <v>57500</v>
      </c>
      <c r="D26" s="26">
        <f>D27</f>
        <v>0</v>
      </c>
      <c r="E26" s="26">
        <f>E27</f>
        <v>0</v>
      </c>
    </row>
    <row r="27" spans="1:5" x14ac:dyDescent="0.2">
      <c r="A27" s="24" t="s">
        <v>156</v>
      </c>
      <c r="B27" s="25" t="s">
        <v>40</v>
      </c>
      <c r="C27" s="26">
        <v>57500</v>
      </c>
      <c r="D27" s="26"/>
      <c r="E27" s="26"/>
    </row>
    <row r="28" spans="1:5" x14ac:dyDescent="0.2">
      <c r="A28" s="24" t="s">
        <v>41</v>
      </c>
      <c r="B28" s="25" t="s">
        <v>42</v>
      </c>
      <c r="C28" s="26">
        <v>527000</v>
      </c>
      <c r="D28" s="26">
        <f>D29</f>
        <v>0</v>
      </c>
      <c r="E28" s="26">
        <f>E29</f>
        <v>0</v>
      </c>
    </row>
    <row r="29" spans="1:5" x14ac:dyDescent="0.2">
      <c r="A29" s="24" t="s">
        <v>187</v>
      </c>
      <c r="B29" s="25" t="s">
        <v>44</v>
      </c>
      <c r="C29" s="26">
        <v>36000</v>
      </c>
      <c r="D29" s="26">
        <f>D30</f>
        <v>0</v>
      </c>
      <c r="E29" s="26">
        <f>E30</f>
        <v>0</v>
      </c>
    </row>
    <row r="30" spans="1:5" ht="31.5" x14ac:dyDescent="0.2">
      <c r="A30" s="24" t="s">
        <v>43</v>
      </c>
      <c r="B30" s="25" t="s">
        <v>188</v>
      </c>
      <c r="C30" s="26">
        <v>36000</v>
      </c>
      <c r="D30" s="26"/>
      <c r="E30" s="26"/>
    </row>
    <row r="31" spans="1:5" hidden="1" x14ac:dyDescent="0.2">
      <c r="A31" s="24" t="s">
        <v>45</v>
      </c>
      <c r="B31" s="25" t="s">
        <v>46</v>
      </c>
      <c r="C31" s="26">
        <f>C32+C33</f>
        <v>0</v>
      </c>
      <c r="D31" s="26">
        <f>D32+D33</f>
        <v>0</v>
      </c>
      <c r="E31" s="26">
        <f>E32+E33</f>
        <v>0</v>
      </c>
    </row>
    <row r="32" spans="1:5" hidden="1" x14ac:dyDescent="0.2">
      <c r="A32" s="24" t="s">
        <v>47</v>
      </c>
      <c r="B32" s="25" t="s">
        <v>48</v>
      </c>
      <c r="C32" s="26"/>
      <c r="D32" s="26"/>
      <c r="E32" s="26"/>
    </row>
    <row r="33" spans="1:5" hidden="1" x14ac:dyDescent="0.2">
      <c r="A33" s="24" t="s">
        <v>49</v>
      </c>
      <c r="B33" s="25" t="s">
        <v>50</v>
      </c>
      <c r="C33" s="26"/>
      <c r="D33" s="26"/>
      <c r="E33" s="26"/>
    </row>
    <row r="34" spans="1:5" x14ac:dyDescent="0.2">
      <c r="A34" s="24" t="s">
        <v>51</v>
      </c>
      <c r="B34" s="25" t="s">
        <v>52</v>
      </c>
      <c r="C34" s="26">
        <v>491000</v>
      </c>
      <c r="D34" s="26">
        <f>D35+D36</f>
        <v>0</v>
      </c>
      <c r="E34" s="26">
        <f>E35+E36</f>
        <v>0</v>
      </c>
    </row>
    <row r="35" spans="1:5" ht="31.5" x14ac:dyDescent="0.2">
      <c r="A35" s="24" t="s">
        <v>221</v>
      </c>
      <c r="B35" s="25" t="s">
        <v>222</v>
      </c>
      <c r="C35" s="26">
        <v>456000</v>
      </c>
      <c r="D35" s="26"/>
      <c r="E35" s="26"/>
    </row>
    <row r="36" spans="1:5" ht="31.5" x14ac:dyDescent="0.2">
      <c r="A36" s="24" t="s">
        <v>223</v>
      </c>
      <c r="B36" s="25" t="s">
        <v>224</v>
      </c>
      <c r="C36" s="26">
        <v>35000</v>
      </c>
      <c r="D36" s="26"/>
      <c r="E36" s="26"/>
    </row>
    <row r="37" spans="1:5" x14ac:dyDescent="0.2">
      <c r="A37" s="24" t="s">
        <v>53</v>
      </c>
      <c r="B37" s="25" t="s">
        <v>54</v>
      </c>
      <c r="C37" s="26">
        <f t="shared" ref="C37:E38" si="1">C38</f>
        <v>0</v>
      </c>
      <c r="D37" s="26">
        <f t="shared" si="1"/>
        <v>0</v>
      </c>
      <c r="E37" s="26">
        <f t="shared" si="1"/>
        <v>0</v>
      </c>
    </row>
    <row r="38" spans="1:5" ht="47.25" x14ac:dyDescent="0.2">
      <c r="A38" s="24" t="s">
        <v>55</v>
      </c>
      <c r="B38" s="25" t="s">
        <v>56</v>
      </c>
      <c r="C38" s="26">
        <f t="shared" si="1"/>
        <v>0</v>
      </c>
      <c r="D38" s="26">
        <f t="shared" si="1"/>
        <v>0</v>
      </c>
      <c r="E38" s="26">
        <f t="shared" si="1"/>
        <v>0</v>
      </c>
    </row>
    <row r="39" spans="1:5" ht="63" x14ac:dyDescent="0.2">
      <c r="A39" s="24" t="s">
        <v>57</v>
      </c>
      <c r="B39" s="25" t="s">
        <v>58</v>
      </c>
      <c r="C39" s="26"/>
      <c r="D39" s="26"/>
      <c r="E39" s="26"/>
    </row>
    <row r="40" spans="1:5" ht="31.5" x14ac:dyDescent="0.2">
      <c r="A40" s="24" t="s">
        <v>59</v>
      </c>
      <c r="B40" s="25" t="s">
        <v>60</v>
      </c>
      <c r="C40" s="26">
        <v>12000</v>
      </c>
      <c r="D40" s="26">
        <f>D41+D42</f>
        <v>0</v>
      </c>
      <c r="E40" s="26">
        <f>E41+E42</f>
        <v>0</v>
      </c>
    </row>
    <row r="41" spans="1:5" x14ac:dyDescent="0.2">
      <c r="A41" s="24" t="s">
        <v>61</v>
      </c>
      <c r="B41" s="25" t="s">
        <v>62</v>
      </c>
      <c r="C41" s="26"/>
      <c r="D41" s="26"/>
      <c r="E41" s="26"/>
    </row>
    <row r="42" spans="1:5" x14ac:dyDescent="0.2">
      <c r="A42" s="24" t="s">
        <v>63</v>
      </c>
      <c r="B42" s="25" t="s">
        <v>64</v>
      </c>
      <c r="C42" s="26">
        <v>12000</v>
      </c>
      <c r="D42" s="26"/>
      <c r="E42" s="26"/>
    </row>
    <row r="43" spans="1:5" ht="31.5" x14ac:dyDescent="0.2">
      <c r="A43" s="24" t="s">
        <v>65</v>
      </c>
      <c r="B43" s="25" t="s">
        <v>66</v>
      </c>
      <c r="C43" s="26">
        <f>C44</f>
        <v>0</v>
      </c>
      <c r="D43" s="26">
        <f>D44</f>
        <v>0</v>
      </c>
      <c r="E43" s="26">
        <f>E44</f>
        <v>0</v>
      </c>
    </row>
    <row r="44" spans="1:5" ht="31.5" x14ac:dyDescent="0.2">
      <c r="A44" s="24" t="s">
        <v>159</v>
      </c>
      <c r="B44" s="25" t="s">
        <v>160</v>
      </c>
      <c r="C44" s="26"/>
      <c r="D44" s="26"/>
      <c r="E44" s="26"/>
    </row>
    <row r="45" spans="1:5" x14ac:dyDescent="0.2">
      <c r="A45" s="21" t="s">
        <v>67</v>
      </c>
      <c r="B45" s="22" t="s">
        <v>68</v>
      </c>
      <c r="C45" s="23">
        <f>C46</f>
        <v>4573626</v>
      </c>
      <c r="D45" s="23">
        <f>D46</f>
        <v>0</v>
      </c>
      <c r="E45" s="23">
        <f>E46</f>
        <v>0</v>
      </c>
    </row>
    <row r="46" spans="1:5" ht="31.5" x14ac:dyDescent="0.2">
      <c r="A46" s="24" t="s">
        <v>69</v>
      </c>
      <c r="B46" s="25" t="s">
        <v>70</v>
      </c>
      <c r="C46" s="52">
        <v>4573626</v>
      </c>
      <c r="D46" s="52">
        <f>D47+D55+D62+D52</f>
        <v>0</v>
      </c>
      <c r="E46" s="52">
        <f>E47+E55+E62+E52</f>
        <v>0</v>
      </c>
    </row>
    <row r="47" spans="1:5" ht="31.5" x14ac:dyDescent="0.2">
      <c r="A47" s="21" t="s">
        <v>71</v>
      </c>
      <c r="B47" s="22" t="s">
        <v>72</v>
      </c>
      <c r="C47" s="23">
        <f>C48+C50</f>
        <v>4486026</v>
      </c>
      <c r="D47" s="23">
        <f>D48+D50</f>
        <v>0</v>
      </c>
      <c r="E47" s="23">
        <f>E48+E50</f>
        <v>0</v>
      </c>
    </row>
    <row r="48" spans="1:5" ht="31.5" x14ac:dyDescent="0.2">
      <c r="A48" s="24" t="s">
        <v>73</v>
      </c>
      <c r="B48" s="25" t="s">
        <v>74</v>
      </c>
      <c r="C48" s="26">
        <v>3717900</v>
      </c>
      <c r="D48" s="26">
        <f>D49</f>
        <v>0</v>
      </c>
      <c r="E48" s="26">
        <f>E49</f>
        <v>0</v>
      </c>
    </row>
    <row r="49" spans="1:5" ht="31.5" x14ac:dyDescent="0.25">
      <c r="A49" s="27" t="s">
        <v>75</v>
      </c>
      <c r="B49" s="28" t="s">
        <v>76</v>
      </c>
      <c r="C49" s="62">
        <v>3717900</v>
      </c>
      <c r="D49" s="62"/>
      <c r="E49" s="62"/>
    </row>
    <row r="50" spans="1:5" ht="31.5" x14ac:dyDescent="0.25">
      <c r="A50" s="24" t="s">
        <v>200</v>
      </c>
      <c r="B50" s="25" t="s">
        <v>202</v>
      </c>
      <c r="C50" s="62">
        <f>C51</f>
        <v>768126</v>
      </c>
      <c r="D50" s="62">
        <f>D51</f>
        <v>0</v>
      </c>
      <c r="E50" s="62">
        <f>E51</f>
        <v>0</v>
      </c>
    </row>
    <row r="51" spans="1:5" ht="31.5" x14ac:dyDescent="0.25">
      <c r="A51" s="27" t="s">
        <v>201</v>
      </c>
      <c r="B51" s="28" t="s">
        <v>203</v>
      </c>
      <c r="C51" s="62">
        <v>768126</v>
      </c>
      <c r="D51" s="62"/>
      <c r="E51" s="62"/>
    </row>
    <row r="52" spans="1:5" s="53" customFormat="1" x14ac:dyDescent="0.2">
      <c r="A52" s="21" t="s">
        <v>77</v>
      </c>
      <c r="B52" s="22" t="s">
        <v>78</v>
      </c>
      <c r="C52" s="23">
        <f>C53</f>
        <v>0</v>
      </c>
      <c r="D52" s="23">
        <f>D53</f>
        <v>0</v>
      </c>
      <c r="E52" s="23">
        <f>E53</f>
        <v>0</v>
      </c>
    </row>
    <row r="53" spans="1:5" ht="78.75" x14ac:dyDescent="0.2">
      <c r="A53" s="27" t="s">
        <v>194</v>
      </c>
      <c r="B53" s="25" t="s">
        <v>196</v>
      </c>
      <c r="C53" s="65">
        <f>+C54</f>
        <v>0</v>
      </c>
      <c r="D53" s="65">
        <f>+D54</f>
        <v>0</v>
      </c>
      <c r="E53" s="65">
        <f>+E54</f>
        <v>0</v>
      </c>
    </row>
    <row r="54" spans="1:5" ht="94.5" x14ac:dyDescent="0.25">
      <c r="A54" s="27" t="s">
        <v>195</v>
      </c>
      <c r="B54" s="28" t="s">
        <v>197</v>
      </c>
      <c r="C54" s="66"/>
      <c r="D54" s="67"/>
      <c r="E54" s="67"/>
    </row>
    <row r="55" spans="1:5" ht="31.5" x14ac:dyDescent="0.2">
      <c r="A55" s="21" t="s">
        <v>79</v>
      </c>
      <c r="B55" s="22" t="s">
        <v>80</v>
      </c>
      <c r="C55" s="23">
        <f>C56+C58+C60</f>
        <v>87600</v>
      </c>
      <c r="D55" s="23">
        <f>D56+D58+D60</f>
        <v>0</v>
      </c>
      <c r="E55" s="23">
        <f>E56+E58+E60</f>
        <v>0</v>
      </c>
    </row>
    <row r="56" spans="1:5" ht="31.5" x14ac:dyDescent="0.2">
      <c r="A56" s="24" t="s">
        <v>81</v>
      </c>
      <c r="B56" s="25" t="s">
        <v>82</v>
      </c>
      <c r="C56" s="26">
        <v>11400</v>
      </c>
      <c r="D56" s="26">
        <f>D57</f>
        <v>0</v>
      </c>
      <c r="E56" s="26">
        <f>E57</f>
        <v>0</v>
      </c>
    </row>
    <row r="57" spans="1:5" ht="31.5" x14ac:dyDescent="0.25">
      <c r="A57" s="27" t="s">
        <v>83</v>
      </c>
      <c r="B57" s="28" t="s">
        <v>84</v>
      </c>
      <c r="C57" s="66">
        <v>11400</v>
      </c>
      <c r="D57" s="66"/>
      <c r="E57" s="66"/>
    </row>
    <row r="58" spans="1:5" ht="31.5" x14ac:dyDescent="0.2">
      <c r="A58" s="24" t="s">
        <v>85</v>
      </c>
      <c r="B58" s="25" t="s">
        <v>86</v>
      </c>
      <c r="C58" s="26">
        <v>76200</v>
      </c>
      <c r="D58" s="26">
        <f>D59</f>
        <v>0</v>
      </c>
      <c r="E58" s="26">
        <f>E59</f>
        <v>0</v>
      </c>
    </row>
    <row r="59" spans="1:5" ht="31.5" x14ac:dyDescent="0.25">
      <c r="A59" s="27" t="s">
        <v>87</v>
      </c>
      <c r="B59" s="28" t="s">
        <v>88</v>
      </c>
      <c r="C59" s="66">
        <v>76200</v>
      </c>
      <c r="D59" s="66"/>
      <c r="E59" s="67"/>
    </row>
    <row r="60" spans="1:5" ht="31.5" x14ac:dyDescent="0.2">
      <c r="A60" s="24" t="s">
        <v>192</v>
      </c>
      <c r="B60" s="25" t="s">
        <v>198</v>
      </c>
      <c r="C60" s="26">
        <f>C61</f>
        <v>0</v>
      </c>
      <c r="D60" s="26">
        <f>D61</f>
        <v>0</v>
      </c>
      <c r="E60" s="26">
        <f>E61</f>
        <v>0</v>
      </c>
    </row>
    <row r="61" spans="1:5" ht="31.5" x14ac:dyDescent="0.25">
      <c r="A61" s="27" t="s">
        <v>193</v>
      </c>
      <c r="B61" s="28" t="s">
        <v>199</v>
      </c>
      <c r="C61" s="66"/>
      <c r="D61" s="66"/>
      <c r="E61" s="67"/>
    </row>
    <row r="62" spans="1:5" x14ac:dyDescent="0.2">
      <c r="A62" s="21" t="s">
        <v>89</v>
      </c>
      <c r="B62" s="22" t="s">
        <v>90</v>
      </c>
      <c r="C62" s="23">
        <f t="shared" ref="C62:E63" si="2">C63</f>
        <v>0</v>
      </c>
      <c r="D62" s="23">
        <f t="shared" si="2"/>
        <v>0</v>
      </c>
      <c r="E62" s="23">
        <f t="shared" si="2"/>
        <v>0</v>
      </c>
    </row>
    <row r="63" spans="1:5" ht="47.25" x14ac:dyDescent="0.2">
      <c r="A63" s="24" t="s">
        <v>91</v>
      </c>
      <c r="B63" s="25" t="s">
        <v>92</v>
      </c>
      <c r="C63" s="26">
        <f>C64</f>
        <v>0</v>
      </c>
      <c r="D63" s="26">
        <f t="shared" si="2"/>
        <v>0</v>
      </c>
      <c r="E63" s="26">
        <f t="shared" si="2"/>
        <v>0</v>
      </c>
    </row>
    <row r="64" spans="1:5" ht="63" x14ac:dyDescent="0.25">
      <c r="A64" s="27" t="s">
        <v>93</v>
      </c>
      <c r="B64" s="28" t="s">
        <v>94</v>
      </c>
      <c r="C64" s="63"/>
      <c r="D64" s="64"/>
      <c r="E64" s="64"/>
    </row>
    <row r="65" spans="1:5" ht="31.5" hidden="1" x14ac:dyDescent="0.2">
      <c r="A65" s="21" t="s">
        <v>95</v>
      </c>
      <c r="B65" s="22" t="s">
        <v>96</v>
      </c>
      <c r="C65" s="23">
        <f>C66+C71</f>
        <v>0</v>
      </c>
      <c r="D65" s="23">
        <f>D66+D71</f>
        <v>0</v>
      </c>
      <c r="E65" s="23">
        <f>E66+E71</f>
        <v>0</v>
      </c>
    </row>
    <row r="66" spans="1:5" hidden="1" x14ac:dyDescent="0.2">
      <c r="A66" s="24" t="s">
        <v>97</v>
      </c>
      <c r="B66" s="25" t="s">
        <v>98</v>
      </c>
      <c r="C66" s="26"/>
      <c r="D66" s="26">
        <f>D67+D69</f>
        <v>0</v>
      </c>
      <c r="E66" s="26">
        <f>E67+E69</f>
        <v>0</v>
      </c>
    </row>
    <row r="67" spans="1:5" hidden="1" x14ac:dyDescent="0.2">
      <c r="A67" s="21" t="s">
        <v>99</v>
      </c>
      <c r="B67" s="22" t="s">
        <v>100</v>
      </c>
      <c r="C67" s="23">
        <f>C68</f>
        <v>0</v>
      </c>
      <c r="D67" s="23">
        <f>D68</f>
        <v>0</v>
      </c>
      <c r="E67" s="23">
        <f>E68</f>
        <v>0</v>
      </c>
    </row>
    <row r="68" spans="1:5" ht="47.25" hidden="1" x14ac:dyDescent="0.2">
      <c r="A68" s="24" t="s">
        <v>101</v>
      </c>
      <c r="B68" s="25" t="s">
        <v>102</v>
      </c>
      <c r="C68" s="26">
        <v>0</v>
      </c>
      <c r="D68" s="26">
        <v>0</v>
      </c>
      <c r="E68" s="26">
        <v>0</v>
      </c>
    </row>
    <row r="69" spans="1:5" hidden="1" x14ac:dyDescent="0.2">
      <c r="A69" s="21" t="s">
        <v>103</v>
      </c>
      <c r="B69" s="22" t="s">
        <v>104</v>
      </c>
      <c r="C69" s="23">
        <f>C70</f>
        <v>0</v>
      </c>
      <c r="D69" s="23">
        <f>D70</f>
        <v>0</v>
      </c>
      <c r="E69" s="23">
        <f>E70</f>
        <v>0</v>
      </c>
    </row>
    <row r="70" spans="1:5" ht="47.25" hidden="1" x14ac:dyDescent="0.2">
      <c r="A70" s="24" t="s">
        <v>105</v>
      </c>
      <c r="B70" s="25" t="s">
        <v>106</v>
      </c>
      <c r="C70" s="26"/>
      <c r="D70" s="26"/>
      <c r="E70" s="26"/>
    </row>
    <row r="71" spans="1:5" ht="31.5" hidden="1" x14ac:dyDescent="0.2">
      <c r="A71" s="24" t="s">
        <v>107</v>
      </c>
      <c r="B71" s="25" t="s">
        <v>108</v>
      </c>
      <c r="C71" s="26">
        <f t="shared" ref="C71:E72" si="3">C72</f>
        <v>0</v>
      </c>
      <c r="D71" s="26">
        <f>D72</f>
        <v>0</v>
      </c>
      <c r="E71" s="26">
        <f t="shared" si="3"/>
        <v>0</v>
      </c>
    </row>
    <row r="72" spans="1:5" hidden="1" x14ac:dyDescent="0.2">
      <c r="A72" s="21" t="s">
        <v>109</v>
      </c>
      <c r="B72" s="22" t="s">
        <v>110</v>
      </c>
      <c r="C72" s="23">
        <f t="shared" si="3"/>
        <v>0</v>
      </c>
      <c r="D72" s="23">
        <f t="shared" si="3"/>
        <v>0</v>
      </c>
      <c r="E72" s="23">
        <f t="shared" si="3"/>
        <v>0</v>
      </c>
    </row>
    <row r="73" spans="1:5" ht="31.5" hidden="1" x14ac:dyDescent="0.2">
      <c r="A73" s="24" t="s">
        <v>111</v>
      </c>
      <c r="B73" s="25" t="s">
        <v>112</v>
      </c>
      <c r="C73" s="26"/>
      <c r="D73" s="26"/>
      <c r="E73" s="26"/>
    </row>
    <row r="74" spans="1:5" hidden="1" x14ac:dyDescent="0.2">
      <c r="A74" s="30"/>
      <c r="B74" s="22" t="s">
        <v>113</v>
      </c>
      <c r="C74" s="23">
        <f>C46</f>
        <v>4573626</v>
      </c>
      <c r="D74" s="23">
        <f>D46</f>
        <v>0</v>
      </c>
      <c r="E74" s="23">
        <f>E46</f>
        <v>0</v>
      </c>
    </row>
    <row r="75" spans="1:5" x14ac:dyDescent="0.2">
      <c r="A75" s="30"/>
      <c r="B75" s="22" t="s">
        <v>114</v>
      </c>
      <c r="C75" s="23">
        <v>6216126</v>
      </c>
      <c r="D75" s="23">
        <f>D65+D45+D11</f>
        <v>0</v>
      </c>
      <c r="E75" s="23">
        <f>E65+E45+E11</f>
        <v>0</v>
      </c>
    </row>
    <row r="77" spans="1:5" ht="18.75" x14ac:dyDescent="0.3">
      <c r="B77" s="72"/>
      <c r="C77" s="72"/>
      <c r="D77" s="3"/>
      <c r="E77"/>
    </row>
    <row r="78" spans="1:5" ht="12.75" x14ac:dyDescent="0.2">
      <c r="C78"/>
      <c r="D78"/>
      <c r="E78"/>
    </row>
    <row r="79" spans="1:5" ht="12.75" x14ac:dyDescent="0.2">
      <c r="C79"/>
      <c r="D79"/>
      <c r="E79"/>
    </row>
    <row r="80" spans="1:5" ht="12.75" x14ac:dyDescent="0.2">
      <c r="C80"/>
      <c r="D80"/>
      <c r="E80"/>
    </row>
    <row r="81" spans="1:5" ht="12.75" x14ac:dyDescent="0.2">
      <c r="A81" s="31"/>
      <c r="B81" s="31"/>
      <c r="C81" s="31"/>
      <c r="D81" s="31"/>
      <c r="E81" s="31"/>
    </row>
    <row r="82" spans="1:5" ht="12.75" x14ac:dyDescent="0.2">
      <c r="A82" s="31"/>
      <c r="B82" s="31"/>
      <c r="C82" s="31"/>
      <c r="D82" s="31"/>
      <c r="E82" s="31"/>
    </row>
    <row r="83" spans="1:5" ht="12.75" x14ac:dyDescent="0.2">
      <c r="C83"/>
      <c r="D83"/>
      <c r="E83"/>
    </row>
    <row r="84" spans="1:5" ht="12.75" x14ac:dyDescent="0.2">
      <c r="C84"/>
      <c r="D84"/>
      <c r="E84"/>
    </row>
    <row r="85" spans="1:5" ht="12.75" x14ac:dyDescent="0.2">
      <c r="C85"/>
      <c r="D85"/>
      <c r="E85"/>
    </row>
    <row r="86" spans="1:5" ht="12.75" x14ac:dyDescent="0.2">
      <c r="C86"/>
      <c r="D86"/>
      <c r="E86"/>
    </row>
    <row r="87" spans="1:5" ht="12.75" x14ac:dyDescent="0.2">
      <c r="C87"/>
      <c r="D87"/>
      <c r="E87"/>
    </row>
    <row r="88" spans="1:5" ht="12.75" x14ac:dyDescent="0.2">
      <c r="C88"/>
      <c r="D88"/>
      <c r="E88"/>
    </row>
    <row r="89" spans="1:5" ht="12.75" x14ac:dyDescent="0.2">
      <c r="C89"/>
      <c r="D89"/>
      <c r="E89"/>
    </row>
    <row r="90" spans="1:5" ht="12.75" x14ac:dyDescent="0.2">
      <c r="C90"/>
      <c r="D90"/>
      <c r="E90"/>
    </row>
    <row r="91" spans="1:5" ht="12.75" x14ac:dyDescent="0.2">
      <c r="C91"/>
      <c r="D91"/>
      <c r="E91"/>
    </row>
    <row r="92" spans="1:5" ht="12.75" x14ac:dyDescent="0.2">
      <c r="C92"/>
      <c r="D92"/>
      <c r="E92"/>
    </row>
    <row r="93" spans="1:5" ht="12.75" x14ac:dyDescent="0.2">
      <c r="C93"/>
      <c r="D93"/>
      <c r="E93"/>
    </row>
    <row r="94" spans="1:5" ht="12.75" x14ac:dyDescent="0.2">
      <c r="C94"/>
      <c r="D94"/>
      <c r="E94"/>
    </row>
    <row r="95" spans="1:5" ht="12.75" x14ac:dyDescent="0.2">
      <c r="C95"/>
      <c r="D95"/>
      <c r="E95"/>
    </row>
    <row r="96" spans="1:5" ht="12.75" x14ac:dyDescent="0.2">
      <c r="C96"/>
      <c r="D96"/>
      <c r="E96"/>
    </row>
    <row r="97" spans="3:5" ht="12.75" x14ac:dyDescent="0.2">
      <c r="C97"/>
      <c r="D97"/>
      <c r="E97"/>
    </row>
    <row r="98" spans="3:5" ht="12.75" x14ac:dyDescent="0.2">
      <c r="C98"/>
      <c r="D98"/>
      <c r="E98"/>
    </row>
    <row r="99" spans="3:5" ht="12.75" x14ac:dyDescent="0.2">
      <c r="C99"/>
      <c r="D99"/>
      <c r="E99"/>
    </row>
    <row r="100" spans="3:5" ht="12.75" x14ac:dyDescent="0.2">
      <c r="C100"/>
      <c r="D100"/>
      <c r="E100"/>
    </row>
    <row r="101" spans="3:5" ht="12.75" x14ac:dyDescent="0.2">
      <c r="C101"/>
      <c r="D101"/>
      <c r="E101"/>
    </row>
    <row r="102" spans="3:5" ht="12.75" x14ac:dyDescent="0.2">
      <c r="C102"/>
      <c r="D102"/>
      <c r="E102"/>
    </row>
    <row r="103" spans="3:5" ht="12.75" x14ac:dyDescent="0.2">
      <c r="C103"/>
      <c r="D103"/>
      <c r="E103"/>
    </row>
    <row r="104" spans="3:5" ht="12.75" x14ac:dyDescent="0.2">
      <c r="C104"/>
      <c r="D104"/>
      <c r="E104"/>
    </row>
    <row r="105" spans="3:5" ht="12.75" x14ac:dyDescent="0.2">
      <c r="C105"/>
      <c r="D105"/>
      <c r="E105"/>
    </row>
    <row r="106" spans="3:5" ht="12.75" x14ac:dyDescent="0.2">
      <c r="C106"/>
      <c r="D106"/>
      <c r="E106"/>
    </row>
    <row r="107" spans="3:5" ht="12.75" x14ac:dyDescent="0.2">
      <c r="C107"/>
      <c r="D107"/>
      <c r="E107"/>
    </row>
    <row r="108" spans="3:5" ht="12.75" x14ac:dyDescent="0.2">
      <c r="C108"/>
      <c r="D108"/>
      <c r="E108"/>
    </row>
    <row r="109" spans="3:5" ht="12.75" x14ac:dyDescent="0.2">
      <c r="C109"/>
      <c r="D109"/>
      <c r="E109"/>
    </row>
    <row r="110" spans="3:5" ht="12.75" x14ac:dyDescent="0.2">
      <c r="C110"/>
      <c r="D110"/>
      <c r="E110"/>
    </row>
    <row r="114" spans="1:5" ht="18.75" x14ac:dyDescent="0.3">
      <c r="A114" s="72"/>
      <c r="B114" s="72"/>
      <c r="C114" s="72"/>
      <c r="D114" s="72"/>
      <c r="E114" s="72"/>
    </row>
  </sheetData>
  <mergeCells count="4">
    <mergeCell ref="A6:E6"/>
    <mergeCell ref="B77:C77"/>
    <mergeCell ref="A114:E114"/>
    <mergeCell ref="A7:E7"/>
  </mergeCells>
  <phoneticPr fontId="11" type="noConversion"/>
  <pageMargins left="0.78740157480314965" right="0.78740157480314965" top="0.78740157480314965" bottom="0.78740157480314965" header="0" footer="0"/>
  <pageSetup paperSize="9" scale="53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5" zoomScale="75" workbookViewId="0">
      <selection activeCell="G36" sqref="G36"/>
    </sheetView>
  </sheetViews>
  <sheetFormatPr defaultRowHeight="12.75" x14ac:dyDescent="0.2"/>
  <cols>
    <col min="1" max="1" width="11.140625" customWidth="1"/>
    <col min="2" max="2" width="76.7109375" customWidth="1"/>
    <col min="3" max="3" width="16" customWidth="1"/>
    <col min="4" max="4" width="16" hidden="1" customWidth="1"/>
    <col min="5" max="5" width="15.85546875" hidden="1" customWidth="1"/>
  </cols>
  <sheetData>
    <row r="1" spans="1:6" ht="18.75" x14ac:dyDescent="0.3">
      <c r="B1" s="1" t="s">
        <v>25</v>
      </c>
      <c r="C1" s="1" t="s">
        <v>26</v>
      </c>
      <c r="D1" s="1"/>
      <c r="E1" s="1"/>
    </row>
    <row r="2" spans="1:6" ht="18.75" x14ac:dyDescent="0.3">
      <c r="B2" s="1" t="s">
        <v>27</v>
      </c>
      <c r="C2" s="1" t="s">
        <v>1</v>
      </c>
      <c r="D2" s="1"/>
      <c r="E2" s="1"/>
    </row>
    <row r="3" spans="1:6" ht="18.75" x14ac:dyDescent="0.3">
      <c r="B3" s="1" t="s">
        <v>28</v>
      </c>
      <c r="C3" s="1" t="s">
        <v>217</v>
      </c>
      <c r="D3" s="1"/>
      <c r="E3" s="1"/>
    </row>
    <row r="4" spans="1:6" ht="18.75" x14ac:dyDescent="0.3">
      <c r="A4" s="16"/>
      <c r="B4" s="1" t="s">
        <v>29</v>
      </c>
      <c r="C4" s="2" t="s">
        <v>218</v>
      </c>
      <c r="D4" s="1"/>
      <c r="E4" s="1"/>
    </row>
    <row r="5" spans="1:6" ht="15.75" x14ac:dyDescent="0.25">
      <c r="C5" s="18"/>
      <c r="D5" s="32"/>
      <c r="E5" s="32"/>
    </row>
    <row r="6" spans="1:6" ht="15.75" x14ac:dyDescent="0.25">
      <c r="C6" s="18"/>
      <c r="D6" s="18"/>
      <c r="E6" s="18"/>
    </row>
    <row r="7" spans="1:6" ht="18.75" x14ac:dyDescent="0.3">
      <c r="A7" s="69" t="s">
        <v>215</v>
      </c>
      <c r="B7" s="70"/>
      <c r="C7" s="70"/>
      <c r="D7" s="70"/>
      <c r="E7" s="70"/>
    </row>
    <row r="8" spans="1:6" ht="37.5" customHeight="1" x14ac:dyDescent="0.2">
      <c r="A8" s="73" t="s">
        <v>216</v>
      </c>
      <c r="B8" s="73"/>
      <c r="C8" s="73"/>
      <c r="D8" s="73"/>
      <c r="E8" s="73"/>
    </row>
    <row r="9" spans="1:6" ht="18.75" x14ac:dyDescent="0.2">
      <c r="A9" s="32"/>
      <c r="B9" s="32"/>
      <c r="C9" s="33"/>
      <c r="D9" s="33"/>
      <c r="E9" s="34" t="s">
        <v>2</v>
      </c>
    </row>
    <row r="10" spans="1:6" ht="15.75" x14ac:dyDescent="0.2">
      <c r="A10" s="32"/>
      <c r="B10" s="32"/>
      <c r="C10" s="33"/>
      <c r="D10" s="33"/>
      <c r="E10" s="33"/>
    </row>
    <row r="11" spans="1:6" ht="18.75" x14ac:dyDescent="0.2">
      <c r="A11" s="35" t="s">
        <v>171</v>
      </c>
      <c r="B11" s="36" t="s">
        <v>172</v>
      </c>
      <c r="C11" s="5" t="s">
        <v>174</v>
      </c>
      <c r="D11" s="5" t="s">
        <v>190</v>
      </c>
      <c r="E11" s="5" t="s">
        <v>191</v>
      </c>
    </row>
    <row r="12" spans="1:6" ht="18.75" x14ac:dyDescent="0.3">
      <c r="A12" s="37" t="s">
        <v>115</v>
      </c>
      <c r="B12" s="38" t="s">
        <v>116</v>
      </c>
      <c r="C12" s="39">
        <f>C13+C14+C15+C16+C20</f>
        <v>1811900</v>
      </c>
      <c r="D12" s="39">
        <f>D13+D14+D15+D16+D20</f>
        <v>0</v>
      </c>
      <c r="E12" s="39">
        <f>E13+E14+E15+E16+E20</f>
        <v>0</v>
      </c>
    </row>
    <row r="13" spans="1:6" ht="37.5" x14ac:dyDescent="0.3">
      <c r="A13" s="40" t="s">
        <v>117</v>
      </c>
      <c r="B13" s="41" t="s">
        <v>118</v>
      </c>
      <c r="C13" s="42">
        <v>563800</v>
      </c>
      <c r="D13" s="42"/>
      <c r="E13" s="42"/>
    </row>
    <row r="14" spans="1:6" ht="56.25" x14ac:dyDescent="0.3">
      <c r="A14" s="40" t="s">
        <v>154</v>
      </c>
      <c r="B14" s="41" t="s">
        <v>153</v>
      </c>
      <c r="C14" s="42"/>
      <c r="D14" s="42"/>
      <c r="E14" s="42"/>
    </row>
    <row r="15" spans="1:6" ht="56.25" x14ac:dyDescent="0.3">
      <c r="A15" s="40" t="s">
        <v>119</v>
      </c>
      <c r="B15" s="41" t="s">
        <v>120</v>
      </c>
      <c r="C15" s="42">
        <v>1238100</v>
      </c>
      <c r="D15" s="42"/>
      <c r="E15" s="42"/>
      <c r="F15" s="51"/>
    </row>
    <row r="16" spans="1:6" ht="18.75" x14ac:dyDescent="0.3">
      <c r="A16" s="40" t="s">
        <v>121</v>
      </c>
      <c r="B16" s="41" t="s">
        <v>122</v>
      </c>
      <c r="C16" s="42">
        <v>10000</v>
      </c>
      <c r="D16" s="42"/>
      <c r="E16" s="42"/>
    </row>
    <row r="17" spans="1:5" ht="18.75" hidden="1" x14ac:dyDescent="0.3">
      <c r="A17" s="40" t="s">
        <v>155</v>
      </c>
      <c r="B17" s="43" t="s">
        <v>123</v>
      </c>
      <c r="C17" s="42"/>
      <c r="D17" s="42"/>
      <c r="E17" s="42"/>
    </row>
    <row r="18" spans="1:5" ht="18.75" hidden="1" x14ac:dyDescent="0.3">
      <c r="A18" s="37" t="s">
        <v>124</v>
      </c>
      <c r="B18" s="38" t="s">
        <v>125</v>
      </c>
      <c r="C18" s="39"/>
      <c r="D18" s="39"/>
      <c r="E18" s="39"/>
    </row>
    <row r="19" spans="1:5" ht="18.75" hidden="1" x14ac:dyDescent="0.3">
      <c r="A19" s="40" t="s">
        <v>126</v>
      </c>
      <c r="B19" s="43" t="s">
        <v>127</v>
      </c>
      <c r="C19" s="42"/>
      <c r="D19" s="42"/>
      <c r="E19" s="42"/>
    </row>
    <row r="20" spans="1:5" ht="18.75" x14ac:dyDescent="0.3">
      <c r="A20" s="40" t="s">
        <v>155</v>
      </c>
      <c r="B20" s="43" t="s">
        <v>123</v>
      </c>
      <c r="C20" s="42"/>
      <c r="D20" s="42"/>
      <c r="E20" s="42"/>
    </row>
    <row r="21" spans="1:5" s="61" customFormat="1" ht="18.75" x14ac:dyDescent="0.3">
      <c r="A21" s="60" t="s">
        <v>124</v>
      </c>
      <c r="B21" s="47" t="s">
        <v>125</v>
      </c>
      <c r="C21" s="39">
        <f>C22</f>
        <v>76200</v>
      </c>
      <c r="D21" s="39">
        <f>D22</f>
        <v>0</v>
      </c>
      <c r="E21" s="39">
        <f>E22</f>
        <v>0</v>
      </c>
    </row>
    <row r="22" spans="1:5" s="58" customFormat="1" ht="18.75" x14ac:dyDescent="0.3">
      <c r="A22" s="40" t="s">
        <v>126</v>
      </c>
      <c r="B22" s="59" t="s">
        <v>127</v>
      </c>
      <c r="C22" s="42">
        <v>76200</v>
      </c>
      <c r="D22" s="42"/>
      <c r="E22" s="42"/>
    </row>
    <row r="23" spans="1:5" ht="37.5" x14ac:dyDescent="0.3">
      <c r="A23" s="37" t="s">
        <v>128</v>
      </c>
      <c r="B23" s="44" t="s">
        <v>129</v>
      </c>
      <c r="C23" s="45">
        <f>C24+C25</f>
        <v>103400</v>
      </c>
      <c r="D23" s="45">
        <f>D24+D25</f>
        <v>0</v>
      </c>
      <c r="E23" s="45">
        <f>E24+E25</f>
        <v>0</v>
      </c>
    </row>
    <row r="24" spans="1:5" ht="18.75" x14ac:dyDescent="0.3">
      <c r="A24" s="54" t="s">
        <v>165</v>
      </c>
      <c r="B24" s="57" t="s">
        <v>166</v>
      </c>
      <c r="C24" s="46">
        <v>11400</v>
      </c>
      <c r="D24" s="46"/>
      <c r="E24" s="46"/>
    </row>
    <row r="25" spans="1:5" ht="18.75" x14ac:dyDescent="0.3">
      <c r="A25" s="40" t="s">
        <v>130</v>
      </c>
      <c r="B25" s="43" t="s">
        <v>131</v>
      </c>
      <c r="C25" s="46">
        <v>92000</v>
      </c>
      <c r="D25" s="46"/>
      <c r="E25" s="46"/>
    </row>
    <row r="26" spans="1:5" ht="18.75" x14ac:dyDescent="0.3">
      <c r="A26" s="37" t="s">
        <v>161</v>
      </c>
      <c r="B26" s="38" t="s">
        <v>157</v>
      </c>
      <c r="C26" s="45">
        <f>C27+C28</f>
        <v>716000</v>
      </c>
      <c r="D26" s="45">
        <f>D27+D28</f>
        <v>0</v>
      </c>
      <c r="E26" s="45">
        <f>E27+E28</f>
        <v>0</v>
      </c>
    </row>
    <row r="27" spans="1:5" s="56" customFormat="1" ht="18.75" x14ac:dyDescent="0.3">
      <c r="A27" s="54" t="s">
        <v>167</v>
      </c>
      <c r="B27" s="55" t="s">
        <v>168</v>
      </c>
      <c r="C27" s="46">
        <v>716000</v>
      </c>
      <c r="D27" s="46"/>
      <c r="E27" s="46"/>
    </row>
    <row r="28" spans="1:5" ht="18.75" x14ac:dyDescent="0.3">
      <c r="A28" s="54" t="s">
        <v>162</v>
      </c>
      <c r="B28" s="55" t="s">
        <v>158</v>
      </c>
      <c r="C28" s="46"/>
      <c r="D28" s="46"/>
      <c r="E28" s="46"/>
    </row>
    <row r="29" spans="1:5" ht="18.75" x14ac:dyDescent="0.3">
      <c r="A29" s="37" t="s">
        <v>132</v>
      </c>
      <c r="B29" s="38" t="s">
        <v>133</v>
      </c>
      <c r="C29" s="45">
        <f>C30</f>
        <v>470900</v>
      </c>
      <c r="D29" s="45">
        <f>D30</f>
        <v>0</v>
      </c>
      <c r="E29" s="45">
        <f>E30</f>
        <v>0</v>
      </c>
    </row>
    <row r="30" spans="1:5" ht="18.75" x14ac:dyDescent="0.3">
      <c r="A30" s="54" t="s">
        <v>134</v>
      </c>
      <c r="B30" s="55" t="s">
        <v>135</v>
      </c>
      <c r="C30" s="46">
        <v>470900</v>
      </c>
      <c r="D30" s="46"/>
      <c r="E30" s="46"/>
    </row>
    <row r="31" spans="1:5" ht="18.75" x14ac:dyDescent="0.3">
      <c r="A31" s="37" t="s">
        <v>136</v>
      </c>
      <c r="B31" s="47" t="s">
        <v>137</v>
      </c>
      <c r="C31" s="45">
        <f>C32</f>
        <v>0</v>
      </c>
      <c r="D31" s="45">
        <f>D32</f>
        <v>0</v>
      </c>
      <c r="E31" s="45">
        <f>E32</f>
        <v>0</v>
      </c>
    </row>
    <row r="32" spans="1:5" ht="18.75" x14ac:dyDescent="0.3">
      <c r="A32" s="40" t="s">
        <v>138</v>
      </c>
      <c r="B32" s="43" t="s">
        <v>139</v>
      </c>
      <c r="C32" s="46"/>
      <c r="D32" s="46"/>
      <c r="E32" s="46"/>
    </row>
    <row r="33" spans="1:5" ht="18.75" x14ac:dyDescent="0.3">
      <c r="A33" s="37" t="s">
        <v>140</v>
      </c>
      <c r="B33" s="47" t="s">
        <v>152</v>
      </c>
      <c r="C33" s="45">
        <f>C34</f>
        <v>2321000</v>
      </c>
      <c r="D33" s="45">
        <f>D34</f>
        <v>0</v>
      </c>
      <c r="E33" s="45">
        <f>E34</f>
        <v>0</v>
      </c>
    </row>
    <row r="34" spans="1:5" ht="18.75" x14ac:dyDescent="0.3">
      <c r="A34" s="40" t="s">
        <v>141</v>
      </c>
      <c r="B34" s="43" t="s">
        <v>142</v>
      </c>
      <c r="C34" s="46">
        <v>2321000</v>
      </c>
      <c r="D34" s="46"/>
      <c r="E34" s="46"/>
    </row>
    <row r="35" spans="1:5" ht="18.75" x14ac:dyDescent="0.3">
      <c r="A35" s="37" t="s">
        <v>147</v>
      </c>
      <c r="B35" s="38" t="s">
        <v>148</v>
      </c>
      <c r="C35" s="45">
        <v>768126</v>
      </c>
      <c r="D35" s="45">
        <f>D36</f>
        <v>0</v>
      </c>
      <c r="E35" s="45">
        <f>E36</f>
        <v>0</v>
      </c>
    </row>
    <row r="36" spans="1:5" ht="18.75" x14ac:dyDescent="0.3">
      <c r="A36" s="40" t="s">
        <v>149</v>
      </c>
      <c r="B36" s="43" t="s">
        <v>150</v>
      </c>
      <c r="C36" s="46">
        <v>768126</v>
      </c>
      <c r="D36" s="46"/>
      <c r="E36" s="46"/>
    </row>
    <row r="37" spans="1:5" ht="18.75" x14ac:dyDescent="0.3">
      <c r="A37" s="37" t="s">
        <v>143</v>
      </c>
      <c r="B37" s="48" t="s">
        <v>144</v>
      </c>
      <c r="C37" s="45">
        <v>16000</v>
      </c>
      <c r="D37" s="45">
        <f>D38</f>
        <v>0</v>
      </c>
      <c r="E37" s="45">
        <f>E38</f>
        <v>0</v>
      </c>
    </row>
    <row r="38" spans="1:5" ht="18.75" x14ac:dyDescent="0.3">
      <c r="A38" s="40" t="s">
        <v>145</v>
      </c>
      <c r="B38" s="49" t="s">
        <v>146</v>
      </c>
      <c r="C38" s="46">
        <v>16000</v>
      </c>
      <c r="D38" s="46"/>
      <c r="E38" s="46"/>
    </row>
    <row r="39" spans="1:5" ht="18.75" x14ac:dyDescent="0.3">
      <c r="A39" s="50"/>
      <c r="B39" s="47" t="s">
        <v>151</v>
      </c>
      <c r="C39" s="45">
        <f>C12+C19+C25+C29+C31+C33+C37+C35+C26+C24+C21</f>
        <v>6283526</v>
      </c>
      <c r="D39" s="45">
        <f>D12+D19+D25+D29+D31+D33+D37+D35+D26+D24</f>
        <v>0</v>
      </c>
      <c r="E39" s="45">
        <f>E12+E19+E25+E29+E31+E33+E37+E35+E26+E24</f>
        <v>0</v>
      </c>
    </row>
  </sheetData>
  <mergeCells count="2">
    <mergeCell ref="A7:E7"/>
    <mergeCell ref="A8:E8"/>
  </mergeCells>
  <phoneticPr fontId="11" type="noConversion"/>
  <pageMargins left="0.59055118110236227" right="0" top="0.59055118110236227" bottom="0.19685039370078741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2015-11-10T05:31:18Z</cp:lastPrinted>
  <dcterms:created xsi:type="dcterms:W3CDTF">2010-12-16T03:42:04Z</dcterms:created>
  <dcterms:modified xsi:type="dcterms:W3CDTF">2016-09-03T10:37:35Z</dcterms:modified>
</cp:coreProperties>
</file>