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Николаевка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53" i="2" l="1"/>
  <c r="F53" i="2"/>
  <c r="F49" i="2"/>
  <c r="F48" i="2"/>
  <c r="G30" i="3"/>
  <c r="G32" i="3"/>
  <c r="G34" i="3"/>
  <c r="G21" i="3"/>
  <c r="F32" i="3"/>
  <c r="F34" i="3"/>
  <c r="F21" i="3"/>
  <c r="G19" i="1"/>
  <c r="G18" i="1"/>
  <c r="G17" i="1" s="1"/>
  <c r="G65" i="2"/>
  <c r="G64" i="2"/>
  <c r="G58" i="2" s="1"/>
  <c r="G13" i="2"/>
  <c r="G12" i="2"/>
  <c r="G28" i="2"/>
  <c r="G40" i="2"/>
  <c r="G44" i="2"/>
  <c r="G38" i="2"/>
  <c r="G37" i="2"/>
  <c r="F19" i="1"/>
  <c r="F18" i="1"/>
  <c r="F17" i="1"/>
  <c r="F65" i="2"/>
  <c r="F64" i="2" s="1"/>
  <c r="F58" i="2" s="1"/>
  <c r="F13" i="2"/>
  <c r="F12" i="2"/>
  <c r="F11" i="2" s="1"/>
  <c r="F28" i="2"/>
  <c r="F40" i="2"/>
  <c r="F15" i="1"/>
  <c r="F14" i="1"/>
  <c r="F13" i="1" s="1"/>
  <c r="F12" i="1" s="1"/>
  <c r="F44" i="2"/>
  <c r="F38" i="2"/>
  <c r="F37" i="2"/>
  <c r="G62" i="2"/>
  <c r="G60" i="2"/>
  <c r="G31" i="2"/>
  <c r="F62" i="2"/>
  <c r="F60" i="2"/>
  <c r="F31" i="2"/>
  <c r="C28" i="2"/>
  <c r="D23" i="2"/>
  <c r="D22" i="2" s="1"/>
  <c r="D26" i="2"/>
  <c r="E23" i="2"/>
  <c r="E26" i="2"/>
  <c r="C26" i="2"/>
  <c r="E51" i="2"/>
  <c r="E49" i="2"/>
  <c r="D51" i="2"/>
  <c r="D48" i="2" s="1"/>
  <c r="D47" i="2" s="1"/>
  <c r="E44" i="2"/>
  <c r="D44" i="2"/>
  <c r="C44" i="2"/>
  <c r="E40" i="2"/>
  <c r="D40" i="2"/>
  <c r="C40" i="2"/>
  <c r="D38" i="2"/>
  <c r="D37" i="2"/>
  <c r="E38" i="2"/>
  <c r="E37" i="2"/>
  <c r="C38" i="2"/>
  <c r="C37" i="2"/>
  <c r="E29" i="2"/>
  <c r="E28" i="2"/>
  <c r="D29" i="2"/>
  <c r="D28" i="2"/>
  <c r="D17" i="2"/>
  <c r="D16" i="2"/>
  <c r="E17" i="2"/>
  <c r="E16" i="2"/>
  <c r="E14" i="2"/>
  <c r="E13" i="2"/>
  <c r="E12" i="2"/>
  <c r="D14" i="2"/>
  <c r="D13" i="2"/>
  <c r="D12" i="2"/>
  <c r="D11" i="2" s="1"/>
  <c r="C13" i="2"/>
  <c r="C12" i="2" s="1"/>
  <c r="C11" i="2" s="1"/>
  <c r="C60" i="2"/>
  <c r="D60" i="2"/>
  <c r="E60" i="2"/>
  <c r="E59" i="2" s="1"/>
  <c r="E58" i="2" s="1"/>
  <c r="E79" i="2" s="1"/>
  <c r="E16" i="1" s="1"/>
  <c r="E15" i="1" s="1"/>
  <c r="E14" i="1" s="1"/>
  <c r="E13" i="1" s="1"/>
  <c r="E12" i="1" s="1"/>
  <c r="E62" i="2"/>
  <c r="E65" i="2"/>
  <c r="E64" i="2"/>
  <c r="C62" i="2"/>
  <c r="D62" i="2"/>
  <c r="C65" i="2"/>
  <c r="C64" i="2"/>
  <c r="C58" i="2" s="1"/>
  <c r="D65" i="2"/>
  <c r="D64" i="2"/>
  <c r="E38" i="3"/>
  <c r="E30" i="3"/>
  <c r="D54" i="2"/>
  <c r="D56" i="2"/>
  <c r="D53" i="2"/>
  <c r="E54" i="2"/>
  <c r="E56" i="2"/>
  <c r="E53" i="2"/>
  <c r="E47" i="2"/>
  <c r="E46" i="2" s="1"/>
  <c r="D49" i="2"/>
  <c r="E34" i="2"/>
  <c r="D34" i="2"/>
  <c r="E31" i="2"/>
  <c r="D31" i="2"/>
  <c r="C31" i="2"/>
  <c r="C30" i="3"/>
  <c r="C21" i="3"/>
  <c r="E36" i="3"/>
  <c r="D32" i="3"/>
  <c r="E21" i="3"/>
  <c r="D36" i="3"/>
  <c r="D30" i="3"/>
  <c r="D38" i="3"/>
  <c r="E32" i="3"/>
  <c r="D21" i="3"/>
  <c r="D34" i="3"/>
  <c r="E34" i="3"/>
  <c r="C34" i="3"/>
  <c r="E12" i="3"/>
  <c r="E40" i="3" s="1"/>
  <c r="E20" i="1" s="1"/>
  <c r="E19" i="1" s="1"/>
  <c r="E18" i="1" s="1"/>
  <c r="E17" i="1" s="1"/>
  <c r="E23" i="3"/>
  <c r="D12" i="3"/>
  <c r="D40" i="3" s="1"/>
  <c r="D20" i="1" s="1"/>
  <c r="D19" i="1" s="1"/>
  <c r="D18" i="1" s="1"/>
  <c r="D17" i="1" s="1"/>
  <c r="D23" i="3"/>
  <c r="D27" i="3"/>
  <c r="E27" i="3"/>
  <c r="C19" i="1"/>
  <c r="C18" i="1" s="1"/>
  <c r="C17" i="1" s="1"/>
  <c r="D59" i="2"/>
  <c r="D58" i="2" s="1"/>
  <c r="C67" i="2"/>
  <c r="C16" i="1"/>
  <c r="C15" i="1"/>
  <c r="C14" i="1" s="1"/>
  <c r="C13" i="1" s="1"/>
  <c r="C12" i="1" s="1"/>
  <c r="E48" i="2"/>
  <c r="E22" i="2"/>
  <c r="E11" i="2" s="1"/>
  <c r="F67" i="2"/>
  <c r="G46" i="2"/>
  <c r="G67" i="2"/>
  <c r="G16" i="1"/>
  <c r="G15" i="1" s="1"/>
  <c r="G14" i="1" s="1"/>
  <c r="G13" i="1" s="1"/>
  <c r="G11" i="2"/>
  <c r="D79" i="2" l="1"/>
  <c r="D16" i="1" s="1"/>
  <c r="D15" i="1" s="1"/>
  <c r="D14" i="1" s="1"/>
  <c r="D13" i="1" s="1"/>
  <c r="D12" i="1" s="1"/>
  <c r="G12" i="1"/>
  <c r="D67" i="2"/>
  <c r="D46" i="2"/>
  <c r="E67" i="2"/>
</calcChain>
</file>

<file path=xl/sharedStrings.xml><?xml version="1.0" encoding="utf-8"?>
<sst xmlns="http://schemas.openxmlformats.org/spreadsheetml/2006/main" count="253" uniqueCount="231">
  <si>
    <t>Приложение 1</t>
  </si>
  <si>
    <t>к решению совета</t>
  </si>
  <si>
    <t>(руб.)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</si>
  <si>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</si>
  <si>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</si>
  <si>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</si>
  <si>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</si>
  <si>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</si>
  <si>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</si>
  <si>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</si>
  <si>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</si>
  <si>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</si>
  <si>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</si>
  <si>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</si>
  <si>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</si>
  <si>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</si>
  <si>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</si>
  <si>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</si>
  <si>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</si>
  <si>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</si>
  <si>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</si>
  <si>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</si>
  <si>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</si>
  <si>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</si>
  <si>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</si>
  <si>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 xml:space="preserve">                                                           </t>
  </si>
  <si>
    <t>Приложение 6</t>
  </si>
  <si>
    <t xml:space="preserve">                                                                 </t>
  </si>
  <si>
    <t xml:space="preserve">                                                                                                  </t>
  </si>
  <si>
    <t xml:space="preserve">                                                                            </t>
  </si>
  <si>
    <t>Код бюджетной классификации Российской Федерации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</si>
  <si>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</si>
  <si>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</si>
  <si>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</si>
  <si>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</si>
  <si>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</si>
  <si>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</si>
  <si>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</si>
  <si>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</si>
  <si>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</si>
  <si>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</si>
  <si>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1 06 00000 00 0000 000</t>
  </si>
  <si>
    <t>НАЛОГИ НА ИМУЩЕСТВО</t>
  </si>
  <si>
    <t>1 06 01030 10 0000 110</t>
  </si>
  <si>
    <t>Налог на имущество физических лиц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</si>
  <si>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</si>
  <si>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</si>
  <si>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</si>
  <si>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</si>
  <si>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</si>
  <si>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</si>
  <si>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</si>
  <si>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</si>
  <si>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</si>
  <si>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</si>
  <si>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1 08 04000 01 0000 110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</si>
  <si>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</si>
  <si>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</si>
  <si>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</si>
  <si>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</si>
  <si>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</si>
  <si>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1 14 00000 00 0000 000</t>
  </si>
  <si>
    <t>ДОХОДЫ ОТ ПРОДАЖИ МАТЕРИАЛЬНЫХ И НЕМАТЕРИАЛЬНЫХ АКТИВОВ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</si>
  <si>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</si>
  <si>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</si>
  <si>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</si>
  <si>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</si>
  <si>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Субвенции  бюджетам  на государственную  регистрацию  актов  гражданского состояния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</si>
  <si>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</si>
  <si>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</si>
  <si>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3 00 00000 00 0000 000</t>
  </si>
  <si>
    <t>ДОХОДЫ ОТ ПРЕДПРИНИМАТЕЛЬСКОЙ И ИНОЙ ПРИНОСЯЩЕЙ ДОХОД ДЕЯТЕЛЬНОСТИ</t>
  </si>
  <si>
    <t>3 02 00000 00 0000 000</t>
  </si>
  <si>
    <t>РЫНОЧНЫЕ ПРОДАЖИ ТОВАРОВ И УСЛУГ</t>
  </si>
  <si>
    <t>3 02 01000 00 0000 130</t>
  </si>
  <si>
    <t>Доходы от продажи услуг</t>
  </si>
  <si>
    <t>3 02 01050 10 0000 130</t>
  </si>
  <si>
    <t>Доходы    от    продажи    услуг,     оказываемых учреждениями,  находящимися  в  ведении   органов местного самоуправления муниципальных районов</t>
  </si>
  <si>
    <t>3 02 02000 00 0000 440</t>
  </si>
  <si>
    <t>Доходы от продажи товаров</t>
  </si>
  <si>
    <t>3 02 02050 10 0000 440</t>
  </si>
  <si>
    <t>Доходы    от    продажи    товаров,     осуществляемой  учреждениями,  находящимися  в  ведении   органов местного самоуправления муниципальных районов</t>
  </si>
  <si>
    <t>3 03 00000 00 0000 000</t>
  </si>
  <si>
    <t>БЕЗВОЗМЕЗДНЫЕ ПОСТУПЛЕНИЯ ОТ ПРЕДПРИНИМАТЕЛЬСКОЙ И ИНОЙ ПРИНОСЯЩЕЙ ДОХОД ДЕЯТЕЛЬНОСТИ</t>
  </si>
  <si>
    <t>3 03 99000 00 0000 180</t>
  </si>
  <si>
    <t>Прочие безвозмездные поступления</t>
  </si>
  <si>
    <t>3 03 99050 10 0000 180</t>
  </si>
  <si>
    <t>Прочие безвозмездные поступления учреждениям, находящимся в ведении органов местного самоуправления поселений</t>
  </si>
  <si>
    <t>Итого внутренние обороты</t>
  </si>
  <si>
    <t>Всего доходов и безвозмездные перечисления</t>
  </si>
  <si>
    <t>0100</t>
  </si>
  <si>
    <t>Общегосударственные вопросы</t>
  </si>
  <si>
    <t>0102</t>
  </si>
  <si>
    <t>Фукционирование высшего должностного лица субъекта Российской Федерации и муниципального образования</t>
  </si>
  <si>
    <t>0104</t>
  </si>
  <si>
    <t>Фукционирование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</si>
  <si>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</si>
  <si>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</si>
  <si>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</si>
  <si>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</si>
  <si>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</si>
  <si>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</si>
  <si>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</si>
  <si>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провоохранительная деятельность</t>
  </si>
  <si>
    <t>0310</t>
  </si>
  <si>
    <t>Обеспечение пожарной безопасности</t>
  </si>
  <si>
    <t>0500</t>
  </si>
  <si>
    <t>Жилищно-коммунальное хозяйство</t>
  </si>
  <si>
    <t>0503</t>
  </si>
  <si>
    <t>Благоустройство</t>
  </si>
  <si>
    <t>0700</t>
  </si>
  <si>
    <t>Образование</t>
  </si>
  <si>
    <t>0701</t>
  </si>
  <si>
    <t>Дошкольное образование</t>
  </si>
  <si>
    <t>0800</t>
  </si>
  <si>
    <t>0801</t>
  </si>
  <si>
    <t>Культура</t>
  </si>
  <si>
    <t>1100</t>
  </si>
  <si>
    <t>Физическая культура и спорт</t>
  </si>
  <si>
    <t>1101</t>
  </si>
  <si>
    <t xml:space="preserve">Физическая культура </t>
  </si>
  <si>
    <t>1000</t>
  </si>
  <si>
    <t>Социальная политика</t>
  </si>
  <si>
    <t>1003</t>
  </si>
  <si>
    <t>Социальное обеспечение населения</t>
  </si>
  <si>
    <t>Итого расходов</t>
  </si>
  <si>
    <t>0113</t>
  </si>
  <si>
    <t>1 05 03010 01 0000 110</t>
  </si>
  <si>
    <t>Национальная экономика</t>
  </si>
  <si>
    <t>Другие вопросы в области национальной экономики</t>
  </si>
  <si>
    <t>1 14 06014 10 0000 430</t>
  </si>
  <si>
    <t>Доходы от продажи земельных участков, государственная собственность на которые не разграничена и  которые расположены в границах поселения</t>
  </si>
  <si>
    <t>0400</t>
  </si>
  <si>
    <t>0412</t>
  </si>
  <si>
    <t>1 01 02020 01 0000 110</t>
  </si>
  <si>
    <t>0304</t>
  </si>
  <si>
    <t>Органы юстиции</t>
  </si>
  <si>
    <t>0409</t>
  </si>
  <si>
    <t>Приложение 5</t>
  </si>
  <si>
    <t>Наименование кода дохода бюджета</t>
  </si>
  <si>
    <t>РЗПР</t>
  </si>
  <si>
    <t xml:space="preserve">Наименование </t>
  </si>
  <si>
    <t xml:space="preserve">Источники внутреннего финансирования дефицита местного бюджета </t>
  </si>
  <si>
    <t>2016 год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</si>
  <si>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</si>
  <si>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</si>
  <si>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</si>
  <si>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</si>
  <si>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1 03 02240 01 0000 110</t>
  </si>
  <si>
    <t>1 03 02250 01 0000 110</t>
  </si>
  <si>
    <t>1 03 02260 01 0000 110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</si>
  <si>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</si>
  <si>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</si>
  <si>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 xml:space="preserve">2016 год </t>
  </si>
  <si>
    <t xml:space="preserve">2017 год </t>
  </si>
  <si>
    <t>Дотации бюджетам на поддержку мер по обеспечению сбалансированности бюджетов</t>
  </si>
  <si>
    <t>Дотации бюджетам поселений на поддержку мер по обеспечению сбалансированности бюджетов</t>
  </si>
  <si>
    <t>1 05 01000 00 0000 110</t>
  </si>
  <si>
    <t>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</si>
  <si>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ноториусов, занимающихся частной практикой, адвокатов, учредивших адвокатские кабинеты и других лиц,занимающихся частной практикой в соответствии со статьей 227 Налогового кодекса Российской Федерации</t>
  </si>
  <si>
    <t>1 05 01011 01 0000 110</t>
  </si>
  <si>
    <t>Налог, взимаемый с налогоплательщиков,выбравших в качестве объекта налогообложения доходы</t>
  </si>
  <si>
    <t>1 05 01020 01 0000 110</t>
  </si>
  <si>
    <t>Налог, взимаемый с налогоплательщиков,выбравших в качестве объекта налогообложения доходы, уменьшенные на величину расходов</t>
  </si>
  <si>
    <t>Налог, взимаемый в связи с применением упрощенной системы налогообложения</t>
  </si>
  <si>
    <t xml:space="preserve"> по разделам и подразделам расходов классификации расходов  бюджетов</t>
  </si>
  <si>
    <t>1 06 06043 10 0000 110</t>
  </si>
  <si>
    <t>1 06 06033 10 0000 110</t>
  </si>
  <si>
    <t xml:space="preserve">депутатов Николаевского сельсовета </t>
  </si>
  <si>
    <t>2 02 10000 00 0000 151</t>
  </si>
  <si>
    <t>2 02 35118 00 0000 151</t>
  </si>
  <si>
    <t>2 02 35118 10 0000 151</t>
  </si>
  <si>
    <t>2 02 35930 00 0000 151</t>
  </si>
  <si>
    <t>2 02 35930 10 0000 151</t>
  </si>
  <si>
    <t>2 02 15002 00 0000 151</t>
  </si>
  <si>
    <t>2 02 15002 10 0000 151</t>
  </si>
  <si>
    <t>2 02 15001 00 0000 151</t>
  </si>
  <si>
    <t>2 02 15001 10 0000 151</t>
  </si>
  <si>
    <t>0314</t>
  </si>
  <si>
    <t>202 49999 00 0000 151</t>
  </si>
  <si>
    <t>204 05099 10 9000 180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</si>
  <si>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sz val="12"/>
        <rFont val="Calibri"/>
        <family val="2"/>
        <charset val="204"/>
      </rPr>
      <t>¹</t>
    </r>
    <r>
      <rPr>
        <sz val="9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228 Налогового кодекса Российской Федерации</t>
    </r>
  </si>
  <si>
    <t>НАЛОГИ НА ТОВАРЫ (РАБОТЫ, УСЛУГИ), РЕАЛИЗУЕМЫЕ НА ТЕРРИТОРИИ РОССИЙСКОЙ ФЕДЕРАЦИИ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</si>
  <si>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</si>
  <si>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</si>
  <si>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2 02 30000 00 0000 151</t>
  </si>
  <si>
    <t>Резервные фонды</t>
  </si>
  <si>
    <t>Дорожное хозяйство (дорожные фонды)</t>
  </si>
  <si>
    <t>КУЛЬТУРА, КИНЕМАТОГРАФИЯ</t>
  </si>
  <si>
    <t>Другие вопросы в области национальной безопасности и правоохранительной деятельности</t>
  </si>
  <si>
    <t>Дотации бюджетам бюджетной системы Россиийской Федерации</t>
  </si>
  <si>
    <t>Дотации на выравнивание бюджетной обеспеченности</t>
  </si>
  <si>
    <t>Дотации   бюджетам  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</si>
  <si>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</si>
  <si>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 бюджетам сельских  поселений   на государственную  регистрацию  актов  гражданского состояния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</si>
  <si>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</si>
  <si>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 xml:space="preserve"> 202 40000 00 0000 151</t>
  </si>
  <si>
    <t>Прочие межбюджетные трансферты, передаваемые бюджетам</t>
  </si>
  <si>
    <t>Прочие межбюджетные трансферты, предаваемые бюджетам сельских поселений</t>
  </si>
  <si>
    <t>202 49999 10 0000 151</t>
  </si>
  <si>
    <t>204 00000 00 0000 000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</si>
  <si>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</si>
  <si>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сельских поселений</t>
  </si>
  <si>
    <t>Прочие безвозмездные поступления от негосударственных организаций в бюджеты сельских поселений</t>
  </si>
  <si>
    <t>207 05000 00 0000 000</t>
  </si>
  <si>
    <t>Прочие безвозмездые поступления</t>
  </si>
  <si>
    <t>Прочие безвозмездные поступления в бюджеты сельских поселений</t>
  </si>
  <si>
    <t>207 05000 10 0000 180</t>
  </si>
  <si>
    <t>207 05030 10 0000 180</t>
  </si>
  <si>
    <t>204 05099 10 0000 180</t>
  </si>
  <si>
    <t>Безвозмездные поступления от негосударственных организаций в бюджеты сельских поселений на реализацию проектов развития сельских поселений, основанных на местных инициативах</t>
  </si>
  <si>
    <t>207 05030 10 9000 180</t>
  </si>
  <si>
    <t>Безвозмездные поступления в бюджеты сельских поселений на реализацию проектов развития сельских поселений, основанных на местных инициативах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</si>
  <si>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</si>
  <si>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</si>
  <si>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</si>
  <si>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</si>
  <si>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</si>
  <si>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</si>
  <si>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1 11 05030 00 0000120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</si>
  <si>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</si>
  <si>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111 050351 10 0000 120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</si>
  <si>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</si>
  <si>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Поступление доходов в местный бюджет  на 2018 год пл пер 2019-2020г</t>
  </si>
  <si>
    <t>Рапределение бюджетных ассигнований местн бюдж  на 2018 год пл пер 2019-2020г</t>
  </si>
  <si>
    <t>на 2018 год плановый период 2019-2020г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</si>
  <si>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</si>
  <si>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</si>
  <si>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от 25 декабря 2018 года</t>
  </si>
  <si>
    <t>№ 151</t>
  </si>
  <si>
    <t>от 25 декабря 2018г №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</si>
</sst>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18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8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Border="1"/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Border="1"/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left" vertical="center"/>
    </xf>
    <xf numFmtId="49" fontId="9" fillId="0" borderId="1" xfId="0" applyNumberFormat="1" applyFont="1" applyFill="1" applyBorder="1"/>
    <xf numFmtId="3" fontId="3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2" fillId="0" borderId="0" xfId="0" applyFont="1"/>
    <xf numFmtId="168" fontId="1" fillId="0" borderId="1" xfId="0" applyNumberFormat="1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4" fontId="2" fillId="0" borderId="1" xfId="0" applyNumberFormat="1" applyFont="1" applyFill="1" applyBorder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0" fontId="16" fillId="0" borderId="0" xfId="0" applyFont="1"/>
    <xf numFmtId="4" fontId="4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justify" vertical="top" wrapText="1"/>
    </xf>
    <xf numFmtId="3" fontId="1" fillId="0" borderId="0" xfId="0" applyNumberFormat="1" applyFont="1" applyAlignment="1">
      <alignment horizontal="left" wrapText="1"/>
    </xf>
    <xf numFmtId="4" fontId="1" fillId="0" borderId="1" xfId="0" applyNumberFormat="1" applyFont="1" applyFill="1" applyBorder="1"/>
    <xf numFmtId="4" fontId="2" fillId="0" borderId="1" xfId="0" applyNumberFormat="1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 vertical="top" wrapText="1"/>
    </xf>
    <xf numFmtId="0" fontId="17" fillId="0" borderId="0" xfId="0" applyFont="1"/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75" workbookViewId="0"/>
  </sheetViews>
  <sheetFormatPr defaultRowHeight="12.75" x14ac:dyDescent="0.2"/>
  <cols>
    <col min="1" max="1" width="35.28515625" customWidth="1"/>
    <col min="2" max="2" width="52.42578125" customWidth="1"/>
    <col min="3" max="3" width="16.42578125" customWidth="1"/>
    <col min="4" max="4" width="0.140625" customWidth="1"/>
    <col min="5" max="5" width="15.85546875" hidden="1" customWidth="1"/>
    <col min="6" max="6" width="13.85546875" customWidth="1"/>
    <col min="7" max="7" width="13.7109375" customWidth="1"/>
  </cols>
  <sheetData>
    <row r="1" spans="1:7" ht="18.75" x14ac:dyDescent="0.3">
      <c r="C1" s="1" t="s">
        <v>0</v>
      </c>
      <c r="D1" s="1"/>
      <c r="E1" s="1"/>
    </row>
    <row r="2" spans="1:7" ht="18.75" x14ac:dyDescent="0.3">
      <c r="C2" s="1" t="s">
        <v>1</v>
      </c>
      <c r="D2" s="1"/>
      <c r="E2" s="1"/>
    </row>
    <row r="3" spans="1:7" ht="18.75" x14ac:dyDescent="0.3">
      <c r="C3" s="1" t="s">
        <v>168</v>
      </c>
      <c r="D3" s="1"/>
      <c r="E3" s="1"/>
    </row>
    <row r="4" spans="1:7" ht="18.75" x14ac:dyDescent="0.3">
      <c r="C4" s="82" t="s">
        <v>230</v>
      </c>
      <c r="D4" s="83"/>
      <c r="E4" s="83"/>
      <c r="F4" s="83"/>
      <c r="G4" s="83"/>
    </row>
    <row r="6" spans="1:7" ht="18.75" x14ac:dyDescent="0.3">
      <c r="A6" s="79" t="s">
        <v>142</v>
      </c>
      <c r="B6" s="80"/>
      <c r="C6" s="80"/>
      <c r="D6" s="80"/>
      <c r="E6" s="80"/>
    </row>
    <row r="7" spans="1:7" ht="18.75" x14ac:dyDescent="0.3">
      <c r="A7" s="81" t="s">
        <v>225</v>
      </c>
      <c r="B7" s="81"/>
      <c r="C7" s="81"/>
      <c r="D7" s="81"/>
      <c r="E7" s="81"/>
    </row>
    <row r="8" spans="1:7" ht="18.75" x14ac:dyDescent="0.3">
      <c r="A8" s="2"/>
      <c r="E8" s="3" t="s">
        <v>2</v>
      </c>
    </row>
    <row r="9" spans="1:7" ht="18.75" x14ac:dyDescent="0.3">
      <c r="A9" s="2"/>
    </row>
    <row r="10" spans="1:7" ht="150" x14ac:dyDescent="0.2">
      <c r="A10" s="4" t="s">
        <v>3</v>
      </c>
      <c r="B10" s="4" t="s">
        <v>4</v>
      </c>
      <c r="C10" s="4">
        <v>2018</v>
      </c>
      <c r="D10" s="4">
        <v>2019</v>
      </c>
      <c r="E10" s="4" t="s">
        <v>143</v>
      </c>
      <c r="F10" s="4">
        <v>2019</v>
      </c>
      <c r="G10" s="4">
        <v>2020</v>
      </c>
    </row>
    <row r="11" spans="1:7" ht="56.25" x14ac:dyDescent="0.3">
      <c r="A11" s="4" t="s">
        <v>5</v>
      </c>
      <c r="B11" s="5" t="s">
        <v>6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ht="37.5" x14ac:dyDescent="0.3">
      <c r="A12" s="7" t="s">
        <v>7</v>
      </c>
      <c r="B12" s="8" t="s">
        <v>8</v>
      </c>
      <c r="C12" s="75">
        <f>C13+C17</f>
        <v>531313.30000000075</v>
      </c>
      <c r="D12" s="6" t="e">
        <f>D13+D17</f>
        <v>#REF!</v>
      </c>
      <c r="E12" s="6" t="e">
        <f>E13+E17</f>
        <v>#REF!</v>
      </c>
      <c r="F12" s="6">
        <f>F13+F17</f>
        <v>0</v>
      </c>
      <c r="G12" s="6">
        <f>G13+G17</f>
        <v>0</v>
      </c>
    </row>
    <row r="13" spans="1:7" ht="18.75" x14ac:dyDescent="0.3">
      <c r="A13" s="7" t="s">
        <v>9</v>
      </c>
      <c r="B13" s="8" t="s">
        <v>10</v>
      </c>
      <c r="C13" s="6">
        <f t="shared" ref="C13:G15" si="0">C14</f>
        <v>-8908116</v>
      </c>
      <c r="D13" s="6" t="e">
        <f t="shared" si="0"/>
        <v>#REF!</v>
      </c>
      <c r="E13" s="6" t="e">
        <f t="shared" si="0"/>
        <v>#REF!</v>
      </c>
      <c r="F13" s="6">
        <f t="shared" si="0"/>
        <v>-6559230</v>
      </c>
      <c r="G13" s="6">
        <f t="shared" si="0"/>
        <v>-6331300</v>
      </c>
    </row>
    <row r="14" spans="1:7" ht="37.5" x14ac:dyDescent="0.3">
      <c r="A14" s="7" t="s">
        <v>11</v>
      </c>
      <c r="B14" s="8" t="s">
        <v>12</v>
      </c>
      <c r="C14" s="6">
        <f t="shared" si="0"/>
        <v>-8908116</v>
      </c>
      <c r="D14" s="6" t="e">
        <f t="shared" si="0"/>
        <v>#REF!</v>
      </c>
      <c r="E14" s="6" t="e">
        <f t="shared" si="0"/>
        <v>#REF!</v>
      </c>
      <c r="F14" s="6">
        <f t="shared" si="0"/>
        <v>-6559230</v>
      </c>
      <c r="G14" s="6">
        <f t="shared" si="0"/>
        <v>-6331300</v>
      </c>
    </row>
    <row r="15" spans="1:7" ht="37.5" x14ac:dyDescent="0.3">
      <c r="A15" s="7" t="s">
        <v>13</v>
      </c>
      <c r="B15" s="8" t="s">
        <v>14</v>
      </c>
      <c r="C15" s="6">
        <f t="shared" si="0"/>
        <v>-8908116</v>
      </c>
      <c r="D15" s="6" t="e">
        <f t="shared" si="0"/>
        <v>#REF!</v>
      </c>
      <c r="E15" s="6" t="e">
        <f t="shared" si="0"/>
        <v>#REF!</v>
      </c>
      <c r="F15" s="6">
        <f t="shared" si="0"/>
        <v>-6559230</v>
      </c>
      <c r="G15" s="6">
        <f t="shared" si="0"/>
        <v>-6331300</v>
      </c>
    </row>
    <row r="16" spans="1:7" ht="37.5" x14ac:dyDescent="0.3">
      <c r="A16" s="7" t="s">
        <v>15</v>
      </c>
      <c r="B16" s="8" t="s">
        <v>16</v>
      </c>
      <c r="C16" s="6">
        <f>-Лист2!C79</f>
        <v>-8908116</v>
      </c>
      <c r="D16" s="6" t="e">
        <f>-Лист2!D79</f>
        <v>#REF!</v>
      </c>
      <c r="E16" s="6" t="e">
        <f>-Лист2!E79</f>
        <v>#REF!</v>
      </c>
      <c r="F16" s="6">
        <v>-6559230</v>
      </c>
      <c r="G16" s="6">
        <f>-Лист2!G79</f>
        <v>-6331300</v>
      </c>
    </row>
    <row r="17" spans="1:7" ht="18.75" x14ac:dyDescent="0.3">
      <c r="A17" s="7" t="s">
        <v>17</v>
      </c>
      <c r="B17" s="8" t="s">
        <v>18</v>
      </c>
      <c r="C17" s="75">
        <f t="shared" ref="C17:G19" si="1">C18</f>
        <v>9439429.3000000007</v>
      </c>
      <c r="D17" s="6" t="e">
        <f t="shared" si="1"/>
        <v>#REF!</v>
      </c>
      <c r="E17" s="6" t="e">
        <f t="shared" si="1"/>
        <v>#REF!</v>
      </c>
      <c r="F17" s="6">
        <f t="shared" si="1"/>
        <v>6559230</v>
      </c>
      <c r="G17" s="6">
        <f t="shared" si="1"/>
        <v>6331300</v>
      </c>
    </row>
    <row r="18" spans="1:7" ht="37.5" x14ac:dyDescent="0.3">
      <c r="A18" s="7" t="s">
        <v>19</v>
      </c>
      <c r="B18" s="8" t="s">
        <v>20</v>
      </c>
      <c r="C18" s="75">
        <f t="shared" si="1"/>
        <v>9439429.3000000007</v>
      </c>
      <c r="D18" s="6" t="e">
        <f t="shared" si="1"/>
        <v>#REF!</v>
      </c>
      <c r="E18" s="6" t="e">
        <f t="shared" si="1"/>
        <v>#REF!</v>
      </c>
      <c r="F18" s="6">
        <f t="shared" si="1"/>
        <v>6559230</v>
      </c>
      <c r="G18" s="6">
        <f t="shared" si="1"/>
        <v>6331300</v>
      </c>
    </row>
    <row r="19" spans="1:7" ht="37.5" x14ac:dyDescent="0.2">
      <c r="A19" s="7" t="s">
        <v>21</v>
      </c>
      <c r="B19" s="8" t="s">
        <v>22</v>
      </c>
      <c r="C19" s="77">
        <f t="shared" si="1"/>
        <v>9439429.3000000007</v>
      </c>
      <c r="D19" s="9" t="e">
        <f t="shared" si="1"/>
        <v>#REF!</v>
      </c>
      <c r="E19" s="9" t="e">
        <f t="shared" si="1"/>
        <v>#REF!</v>
      </c>
      <c r="F19" s="9">
        <f t="shared" si="1"/>
        <v>6559230</v>
      </c>
      <c r="G19" s="9">
        <f t="shared" si="1"/>
        <v>6331300</v>
      </c>
    </row>
    <row r="20" spans="1:7" ht="37.5" x14ac:dyDescent="0.3">
      <c r="A20" s="7" t="s">
        <v>23</v>
      </c>
      <c r="B20" s="8" t="s">
        <v>24</v>
      </c>
      <c r="C20" s="76">
        <v>9439429.3000000007</v>
      </c>
      <c r="D20" s="9" t="e">
        <f>Лист3!D40</f>
        <v>#REF!</v>
      </c>
      <c r="E20" s="9" t="e">
        <f>Лист3!E40</f>
        <v>#REF!</v>
      </c>
      <c r="F20" s="9">
        <v>6559230</v>
      </c>
      <c r="G20" s="9">
        <v>6331300</v>
      </c>
    </row>
    <row r="21" spans="1:7" ht="18.75" x14ac:dyDescent="0.3">
      <c r="A21" s="10"/>
      <c r="B21" s="11"/>
      <c r="C21" s="71"/>
      <c r="D21" s="12"/>
      <c r="E21" s="12"/>
    </row>
    <row r="22" spans="1:7" ht="18.75" x14ac:dyDescent="0.3">
      <c r="A22" s="10"/>
      <c r="B22" s="11"/>
      <c r="C22" s="12"/>
      <c r="D22" s="12"/>
      <c r="E22" s="13"/>
    </row>
    <row r="23" spans="1:7" ht="18.75" x14ac:dyDescent="0.3">
      <c r="A23" s="10"/>
      <c r="B23" s="11"/>
      <c r="C23" s="12"/>
      <c r="D23" s="12"/>
      <c r="E23" s="13"/>
    </row>
    <row r="24" spans="1:7" x14ac:dyDescent="0.2">
      <c r="C24" s="14"/>
      <c r="D24" s="14"/>
      <c r="E24" s="14"/>
    </row>
    <row r="25" spans="1:7" x14ac:dyDescent="0.2">
      <c r="C25" s="14"/>
      <c r="D25" s="14"/>
      <c r="E25" s="14"/>
    </row>
    <row r="26" spans="1:7" x14ac:dyDescent="0.2">
      <c r="C26" s="14"/>
      <c r="D26" s="14"/>
      <c r="E26" s="14"/>
    </row>
    <row r="27" spans="1:7" x14ac:dyDescent="0.2">
      <c r="C27" s="14"/>
      <c r="D27" s="14"/>
      <c r="E27" s="14"/>
    </row>
    <row r="28" spans="1:7" x14ac:dyDescent="0.2">
      <c r="C28" s="14"/>
      <c r="D28" s="14"/>
      <c r="E28" s="14"/>
    </row>
    <row r="29" spans="1:7" x14ac:dyDescent="0.2">
      <c r="C29" s="14"/>
      <c r="D29" s="14"/>
      <c r="E29" s="14"/>
    </row>
    <row r="30" spans="1:7" x14ac:dyDescent="0.2">
      <c r="C30" s="14"/>
      <c r="D30" s="14"/>
      <c r="E30" s="14"/>
    </row>
    <row r="31" spans="1:7" x14ac:dyDescent="0.2">
      <c r="C31" s="14"/>
      <c r="D31" s="14"/>
      <c r="E31" s="14"/>
    </row>
    <row r="32" spans="1:7" x14ac:dyDescent="0.2">
      <c r="C32" s="14"/>
      <c r="D32" s="14"/>
      <c r="E32" s="14"/>
    </row>
    <row r="33" spans="3:5" x14ac:dyDescent="0.2">
      <c r="C33" s="14"/>
      <c r="D33" s="14"/>
      <c r="E33" s="14"/>
    </row>
    <row r="34" spans="3:5" x14ac:dyDescent="0.2">
      <c r="C34" s="14"/>
      <c r="D34" s="14"/>
      <c r="E34" s="14"/>
    </row>
    <row r="35" spans="3:5" x14ac:dyDescent="0.2">
      <c r="C35" s="14"/>
      <c r="D35" s="14"/>
      <c r="E35" s="14"/>
    </row>
  </sheetData>
  <mergeCells count="3">
    <mergeCell ref="A6:E6"/>
    <mergeCell ref="A7:E7"/>
    <mergeCell ref="C4:G4"/>
  </mergeCells>
  <phoneticPr fontId="11" type="noConversion"/>
  <pageMargins left="0.78740157480314965" right="0.78740157480314965" top="0.78740157480314965" bottom="0.78740157480314965" header="0" footer="0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opLeftCell="A25" zoomScale="75" workbookViewId="0">
      <selection activeCell="K41" sqref="K41"/>
    </sheetView>
  </sheetViews>
  <sheetFormatPr defaultRowHeight="15.75" x14ac:dyDescent="0.25"/>
  <cols>
    <col min="1" max="1" width="24.42578125" bestFit="1" customWidth="1"/>
    <col min="2" max="2" width="80" customWidth="1"/>
    <col min="3" max="3" width="16" style="17" customWidth="1"/>
    <col min="4" max="4" width="16" style="17" hidden="1" customWidth="1"/>
    <col min="5" max="5" width="15.85546875" style="17" hidden="1" customWidth="1"/>
    <col min="6" max="6" width="17.28515625" style="17" customWidth="1"/>
    <col min="7" max="7" width="14.7109375" customWidth="1"/>
  </cols>
  <sheetData>
    <row r="1" spans="1:7" ht="18.75" x14ac:dyDescent="0.3">
      <c r="B1" s="1" t="s">
        <v>25</v>
      </c>
      <c r="C1" s="1" t="s">
        <v>138</v>
      </c>
      <c r="D1" s="1"/>
      <c r="E1" s="1"/>
      <c r="F1" s="1"/>
    </row>
    <row r="2" spans="1:7" ht="18.75" x14ac:dyDescent="0.3">
      <c r="B2" s="1" t="s">
        <v>27</v>
      </c>
      <c r="C2" s="1" t="s">
        <v>1</v>
      </c>
      <c r="D2" s="1"/>
      <c r="E2" s="1"/>
      <c r="F2" s="1"/>
    </row>
    <row r="3" spans="1:7" ht="18.75" x14ac:dyDescent="0.3">
      <c r="B3" s="1" t="s">
        <v>28</v>
      </c>
      <c r="C3" s="1" t="s">
        <v>168</v>
      </c>
      <c r="D3" s="1"/>
      <c r="E3" s="1"/>
      <c r="F3" s="1"/>
    </row>
    <row r="4" spans="1:7" ht="18.75" x14ac:dyDescent="0.3">
      <c r="A4" s="15"/>
      <c r="B4" s="1" t="s">
        <v>29</v>
      </c>
      <c r="C4" s="65" t="s">
        <v>228</v>
      </c>
      <c r="D4" s="1"/>
      <c r="E4" s="1"/>
      <c r="F4" s="1"/>
      <c r="G4" s="78" t="s">
        <v>229</v>
      </c>
    </row>
    <row r="5" spans="1:7" ht="18.75" x14ac:dyDescent="0.3">
      <c r="A5" s="15"/>
      <c r="B5" s="2"/>
      <c r="C5" s="2"/>
      <c r="D5" s="2"/>
      <c r="E5" s="2"/>
      <c r="F5" s="2"/>
    </row>
    <row r="6" spans="1:7" ht="18.75" x14ac:dyDescent="0.3">
      <c r="A6" s="80" t="s">
        <v>223</v>
      </c>
      <c r="B6" s="80"/>
      <c r="C6" s="80"/>
      <c r="D6" s="80"/>
      <c r="E6" s="80"/>
      <c r="F6" s="63"/>
    </row>
    <row r="7" spans="1:7" ht="18.75" x14ac:dyDescent="0.3">
      <c r="A7" s="80"/>
      <c r="B7" s="80"/>
      <c r="C7" s="80"/>
      <c r="D7" s="80"/>
      <c r="E7" s="80"/>
      <c r="F7" s="63"/>
    </row>
    <row r="8" spans="1:7" ht="18.75" x14ac:dyDescent="0.3">
      <c r="A8" s="16"/>
      <c r="E8" s="18" t="s">
        <v>2</v>
      </c>
      <c r="F8" s="18"/>
    </row>
    <row r="9" spans="1:7" ht="18.75" x14ac:dyDescent="0.3">
      <c r="A9" s="16"/>
      <c r="E9" s="18"/>
      <c r="F9" s="18"/>
    </row>
    <row r="10" spans="1:7" ht="66" x14ac:dyDescent="0.2">
      <c r="A10" s="19" t="s">
        <v>30</v>
      </c>
      <c r="B10" s="20" t="s">
        <v>139</v>
      </c>
      <c r="C10" s="4">
        <v>2018</v>
      </c>
      <c r="D10" s="4" t="s">
        <v>143</v>
      </c>
      <c r="E10" s="4" t="s">
        <v>143</v>
      </c>
      <c r="F10" s="4">
        <v>2019</v>
      </c>
      <c r="G10" s="4">
        <v>2020</v>
      </c>
    </row>
    <row r="11" spans="1:7" x14ac:dyDescent="0.2">
      <c r="A11" s="20" t="s">
        <v>31</v>
      </c>
      <c r="B11" s="21" t="s">
        <v>32</v>
      </c>
      <c r="C11" s="22">
        <f>C12+C16+C22+C28+C40+C44+C37</f>
        <v>4024400</v>
      </c>
      <c r="D11" s="22">
        <f>D12+D16+D22+D28+D40+D44+D37</f>
        <v>0</v>
      </c>
      <c r="E11" s="22">
        <f>E12+E16+E22+E28+E40+E44+E37</f>
        <v>0</v>
      </c>
      <c r="F11" s="22">
        <f>F12+F16+F22+F28+F40+F44+F37</f>
        <v>3468900</v>
      </c>
      <c r="G11" s="22">
        <f>G12+G16+G22+G28+G40+G44+G37</f>
        <v>3567100</v>
      </c>
    </row>
    <row r="12" spans="1:7" x14ac:dyDescent="0.2">
      <c r="A12" s="23" t="s">
        <v>33</v>
      </c>
      <c r="B12" s="24" t="s">
        <v>34</v>
      </c>
      <c r="C12" s="25">
        <f t="shared" ref="C12:G14" si="0">C13</f>
        <v>1009000</v>
      </c>
      <c r="D12" s="25">
        <f t="shared" si="0"/>
        <v>0</v>
      </c>
      <c r="E12" s="25">
        <f t="shared" si="0"/>
        <v>0</v>
      </c>
      <c r="F12" s="25">
        <f t="shared" si="0"/>
        <v>698000</v>
      </c>
      <c r="G12" s="25">
        <f t="shared" si="0"/>
        <v>732000</v>
      </c>
    </row>
    <row r="13" spans="1:7" x14ac:dyDescent="0.2">
      <c r="A13" s="23" t="s">
        <v>35</v>
      </c>
      <c r="B13" s="24" t="s">
        <v>36</v>
      </c>
      <c r="C13" s="25">
        <f t="shared" si="0"/>
        <v>1009000</v>
      </c>
      <c r="D13" s="25">
        <f t="shared" si="0"/>
        <v>0</v>
      </c>
      <c r="E13" s="25">
        <f t="shared" si="0"/>
        <v>0</v>
      </c>
      <c r="F13" s="25">
        <f t="shared" si="0"/>
        <v>698000</v>
      </c>
      <c r="G13" s="25">
        <f t="shared" si="0"/>
        <v>732000</v>
      </c>
    </row>
    <row r="14" spans="1:7" ht="63" x14ac:dyDescent="0.2">
      <c r="A14" s="23" t="s">
        <v>158</v>
      </c>
      <c r="B14" s="24" t="s">
        <v>181</v>
      </c>
      <c r="C14" s="25">
        <v>1009000</v>
      </c>
      <c r="D14" s="25">
        <f t="shared" si="0"/>
        <v>0</v>
      </c>
      <c r="E14" s="25">
        <f t="shared" si="0"/>
        <v>0</v>
      </c>
      <c r="F14" s="25">
        <v>698000</v>
      </c>
      <c r="G14" s="25">
        <v>732000</v>
      </c>
    </row>
    <row r="15" spans="1:7" ht="94.5" x14ac:dyDescent="0.2">
      <c r="A15" s="23" t="s">
        <v>134</v>
      </c>
      <c r="B15" s="24" t="s">
        <v>159</v>
      </c>
      <c r="C15" s="28"/>
      <c r="D15" s="28"/>
      <c r="E15" s="28"/>
      <c r="F15" s="28"/>
      <c r="G15" s="28"/>
    </row>
    <row r="16" spans="1:7" ht="31.5" x14ac:dyDescent="0.2">
      <c r="A16" s="23" t="s">
        <v>144</v>
      </c>
      <c r="B16" s="24" t="s">
        <v>182</v>
      </c>
      <c r="C16" s="28">
        <v>701400</v>
      </c>
      <c r="D16" s="28">
        <f>D17</f>
        <v>0</v>
      </c>
      <c r="E16" s="28">
        <f>E17</f>
        <v>0</v>
      </c>
      <c r="F16" s="28">
        <v>732400</v>
      </c>
      <c r="G16" s="28">
        <v>756100</v>
      </c>
    </row>
    <row r="17" spans="1:7" ht="31.5" x14ac:dyDescent="0.2">
      <c r="A17" s="26" t="s">
        <v>145</v>
      </c>
      <c r="B17" s="62" t="s">
        <v>146</v>
      </c>
      <c r="C17" s="28">
        <v>701400</v>
      </c>
      <c r="D17" s="28">
        <f>D18+D19+D20+D21</f>
        <v>0</v>
      </c>
      <c r="E17" s="28">
        <f>E18+E19+E20+E21</f>
        <v>0</v>
      </c>
      <c r="F17" s="28">
        <v>732400</v>
      </c>
      <c r="G17" s="28">
        <v>756100</v>
      </c>
    </row>
    <row r="18" spans="1:7" ht="63" x14ac:dyDescent="0.2">
      <c r="A18" s="26" t="s">
        <v>147</v>
      </c>
      <c r="B18" s="62" t="s">
        <v>213</v>
      </c>
      <c r="C18" s="28">
        <v>312500</v>
      </c>
      <c r="D18" s="28"/>
      <c r="E18" s="28"/>
      <c r="F18" s="28">
        <v>274500</v>
      </c>
      <c r="G18" s="28">
        <v>287600</v>
      </c>
    </row>
    <row r="19" spans="1:7" ht="78.75" x14ac:dyDescent="0.2">
      <c r="A19" s="26" t="s">
        <v>148</v>
      </c>
      <c r="B19" s="62" t="s">
        <v>214</v>
      </c>
      <c r="C19" s="28">
        <v>3000</v>
      </c>
      <c r="D19" s="28"/>
      <c r="E19" s="28"/>
      <c r="F19" s="28">
        <v>1900</v>
      </c>
      <c r="G19" s="28">
        <v>2000</v>
      </c>
    </row>
    <row r="20" spans="1:7" ht="63" x14ac:dyDescent="0.2">
      <c r="A20" s="26" t="s">
        <v>149</v>
      </c>
      <c r="B20" s="62" t="s">
        <v>215</v>
      </c>
      <c r="C20" s="28">
        <v>455900</v>
      </c>
      <c r="D20" s="28"/>
      <c r="E20" s="28"/>
      <c r="F20" s="28">
        <v>493200</v>
      </c>
      <c r="G20" s="28">
        <v>516300</v>
      </c>
    </row>
    <row r="21" spans="1:7" ht="63" x14ac:dyDescent="0.2">
      <c r="A21" s="26" t="s">
        <v>150</v>
      </c>
      <c r="B21" s="62" t="s">
        <v>216</v>
      </c>
      <c r="C21" s="28">
        <v>-70000</v>
      </c>
      <c r="D21" s="28"/>
      <c r="E21" s="28"/>
      <c r="F21" s="28">
        <v>-37200</v>
      </c>
      <c r="G21" s="28">
        <v>-49800</v>
      </c>
    </row>
    <row r="22" spans="1:7" x14ac:dyDescent="0.2">
      <c r="A22" s="23" t="s">
        <v>37</v>
      </c>
      <c r="B22" s="24" t="s">
        <v>38</v>
      </c>
      <c r="C22" s="25">
        <v>1292000</v>
      </c>
      <c r="D22" s="25">
        <f>D23+D26</f>
        <v>0</v>
      </c>
      <c r="E22" s="25">
        <f>E23+E26</f>
        <v>0</v>
      </c>
      <c r="F22" s="25">
        <v>1035500</v>
      </c>
      <c r="G22" s="25">
        <v>1076000</v>
      </c>
    </row>
    <row r="23" spans="1:7" ht="31.5" x14ac:dyDescent="0.2">
      <c r="A23" s="23" t="s">
        <v>157</v>
      </c>
      <c r="B23" s="24" t="s">
        <v>164</v>
      </c>
      <c r="C23" s="25">
        <v>205000</v>
      </c>
      <c r="D23" s="25">
        <f>D24+D25</f>
        <v>0</v>
      </c>
      <c r="E23" s="25">
        <f>E24+E25</f>
        <v>0</v>
      </c>
      <c r="F23" s="25">
        <v>52000</v>
      </c>
      <c r="G23" s="25">
        <v>54000</v>
      </c>
    </row>
    <row r="24" spans="1:7" ht="31.5" x14ac:dyDescent="0.2">
      <c r="A24" s="23" t="s">
        <v>160</v>
      </c>
      <c r="B24" s="24" t="s">
        <v>161</v>
      </c>
      <c r="C24" s="25">
        <v>25000</v>
      </c>
      <c r="D24" s="25"/>
      <c r="E24" s="25"/>
      <c r="F24" s="25">
        <v>26000</v>
      </c>
      <c r="G24" s="25">
        <v>27000</v>
      </c>
    </row>
    <row r="25" spans="1:7" ht="31.5" x14ac:dyDescent="0.2">
      <c r="A25" s="23" t="s">
        <v>162</v>
      </c>
      <c r="B25" s="24" t="s">
        <v>163</v>
      </c>
      <c r="C25" s="25">
        <v>180000</v>
      </c>
      <c r="D25" s="25"/>
      <c r="E25" s="25"/>
      <c r="F25" s="25">
        <v>135000</v>
      </c>
      <c r="G25" s="25">
        <v>140000</v>
      </c>
    </row>
    <row r="26" spans="1:7" x14ac:dyDescent="0.2">
      <c r="A26" s="23" t="s">
        <v>39</v>
      </c>
      <c r="B26" s="24" t="s">
        <v>40</v>
      </c>
      <c r="C26" s="25">
        <f>C27</f>
        <v>1087000</v>
      </c>
      <c r="D26" s="25">
        <f>D27</f>
        <v>0</v>
      </c>
      <c r="E26" s="25">
        <f>E27</f>
        <v>0</v>
      </c>
      <c r="F26" s="25">
        <v>822500</v>
      </c>
      <c r="G26" s="25">
        <v>855000</v>
      </c>
    </row>
    <row r="27" spans="1:7" x14ac:dyDescent="0.2">
      <c r="A27" s="23" t="s">
        <v>127</v>
      </c>
      <c r="B27" s="24" t="s">
        <v>40</v>
      </c>
      <c r="C27" s="25">
        <v>1087000</v>
      </c>
      <c r="D27" s="25"/>
      <c r="E27" s="25"/>
      <c r="F27" s="25">
        <v>822500</v>
      </c>
      <c r="G27" s="25">
        <v>855000</v>
      </c>
    </row>
    <row r="28" spans="1:7" x14ac:dyDescent="0.2">
      <c r="A28" s="23" t="s">
        <v>41</v>
      </c>
      <c r="B28" s="24" t="s">
        <v>42</v>
      </c>
      <c r="C28" s="25">
        <f>C29+C34</f>
        <v>994000</v>
      </c>
      <c r="D28" s="25">
        <f>D29</f>
        <v>0</v>
      </c>
      <c r="E28" s="25">
        <f>E29</f>
        <v>0</v>
      </c>
      <c r="F28" s="25">
        <f>F29+F34</f>
        <v>994000</v>
      </c>
      <c r="G28" s="25">
        <f>G29+G34</f>
        <v>994000</v>
      </c>
    </row>
    <row r="29" spans="1:7" x14ac:dyDescent="0.2">
      <c r="A29" s="23" t="s">
        <v>151</v>
      </c>
      <c r="B29" s="24" t="s">
        <v>44</v>
      </c>
      <c r="C29" s="25">
        <v>26000</v>
      </c>
      <c r="D29" s="25">
        <f>D30</f>
        <v>0</v>
      </c>
      <c r="E29" s="25">
        <f>E30</f>
        <v>0</v>
      </c>
      <c r="F29" s="25">
        <v>26000</v>
      </c>
      <c r="G29" s="25">
        <v>26000</v>
      </c>
    </row>
    <row r="30" spans="1:7" ht="31.5" x14ac:dyDescent="0.2">
      <c r="A30" s="23" t="s">
        <v>43</v>
      </c>
      <c r="B30" s="24" t="s">
        <v>152</v>
      </c>
      <c r="C30" s="25">
        <v>26000</v>
      </c>
      <c r="D30" s="25"/>
      <c r="E30" s="25"/>
      <c r="F30" s="25">
        <v>26000</v>
      </c>
      <c r="G30" s="25">
        <v>26000</v>
      </c>
    </row>
    <row r="31" spans="1:7" hidden="1" x14ac:dyDescent="0.2">
      <c r="A31" s="23" t="s">
        <v>45</v>
      </c>
      <c r="B31" s="24" t="s">
        <v>46</v>
      </c>
      <c r="C31" s="25">
        <f>C32+C33</f>
        <v>0</v>
      </c>
      <c r="D31" s="25">
        <f>D32+D33</f>
        <v>0</v>
      </c>
      <c r="E31" s="25">
        <f>E32+E33</f>
        <v>0</v>
      </c>
      <c r="F31" s="25">
        <f>F32+F33</f>
        <v>0</v>
      </c>
      <c r="G31" s="25">
        <f>G32+G33</f>
        <v>0</v>
      </c>
    </row>
    <row r="32" spans="1:7" hidden="1" x14ac:dyDescent="0.2">
      <c r="A32" s="23" t="s">
        <v>47</v>
      </c>
      <c r="B32" s="24" t="s">
        <v>48</v>
      </c>
      <c r="C32" s="25"/>
      <c r="D32" s="25"/>
      <c r="E32" s="25"/>
      <c r="F32" s="25"/>
      <c r="G32" s="25"/>
    </row>
    <row r="33" spans="1:7" hidden="1" x14ac:dyDescent="0.2">
      <c r="A33" s="23" t="s">
        <v>49</v>
      </c>
      <c r="B33" s="24" t="s">
        <v>50</v>
      </c>
      <c r="C33" s="25"/>
      <c r="D33" s="25"/>
      <c r="E33" s="25"/>
      <c r="F33" s="25"/>
      <c r="G33" s="25"/>
    </row>
    <row r="34" spans="1:7" x14ac:dyDescent="0.2">
      <c r="A34" s="23" t="s">
        <v>51</v>
      </c>
      <c r="B34" s="24" t="s">
        <v>52</v>
      </c>
      <c r="C34" s="25">
        <v>968000</v>
      </c>
      <c r="D34" s="25">
        <f>D35+D36</f>
        <v>0</v>
      </c>
      <c r="E34" s="25">
        <f>E35+E36</f>
        <v>0</v>
      </c>
      <c r="F34" s="25">
        <v>968000</v>
      </c>
      <c r="G34" s="25">
        <v>968000</v>
      </c>
    </row>
    <row r="35" spans="1:7" ht="31.5" x14ac:dyDescent="0.2">
      <c r="A35" s="23" t="s">
        <v>166</v>
      </c>
      <c r="B35" s="24" t="s">
        <v>183</v>
      </c>
      <c r="C35" s="25">
        <v>942000</v>
      </c>
      <c r="D35" s="25"/>
      <c r="E35" s="25"/>
      <c r="F35" s="25">
        <v>942000</v>
      </c>
      <c r="G35" s="25">
        <v>942000</v>
      </c>
    </row>
    <row r="36" spans="1:7" ht="31.5" x14ac:dyDescent="0.2">
      <c r="A36" s="23" t="s">
        <v>167</v>
      </c>
      <c r="B36" s="24" t="s">
        <v>184</v>
      </c>
      <c r="C36" s="25">
        <v>26000</v>
      </c>
      <c r="D36" s="25"/>
      <c r="E36" s="25"/>
      <c r="F36" s="25">
        <v>26000</v>
      </c>
      <c r="G36" s="25">
        <v>26000</v>
      </c>
    </row>
    <row r="37" spans="1:7" x14ac:dyDescent="0.2">
      <c r="A37" s="23" t="s">
        <v>53</v>
      </c>
      <c r="B37" s="24" t="s">
        <v>54</v>
      </c>
      <c r="C37" s="25">
        <f t="shared" ref="C37:G38" si="1">C38</f>
        <v>19000</v>
      </c>
      <c r="D37" s="25">
        <f t="shared" si="1"/>
        <v>0</v>
      </c>
      <c r="E37" s="25">
        <f t="shared" si="1"/>
        <v>0</v>
      </c>
      <c r="F37" s="25">
        <f t="shared" si="1"/>
        <v>0</v>
      </c>
      <c r="G37" s="25">
        <f t="shared" si="1"/>
        <v>0</v>
      </c>
    </row>
    <row r="38" spans="1:7" ht="47.25" x14ac:dyDescent="0.2">
      <c r="A38" s="23" t="s">
        <v>55</v>
      </c>
      <c r="B38" s="24" t="s">
        <v>56</v>
      </c>
      <c r="C38" s="25">
        <f t="shared" si="1"/>
        <v>19000</v>
      </c>
      <c r="D38" s="25">
        <f t="shared" si="1"/>
        <v>0</v>
      </c>
      <c r="E38" s="25">
        <f t="shared" si="1"/>
        <v>0</v>
      </c>
      <c r="F38" s="25">
        <f t="shared" si="1"/>
        <v>0</v>
      </c>
      <c r="G38" s="25">
        <f t="shared" si="1"/>
        <v>0</v>
      </c>
    </row>
    <row r="39" spans="1:7" ht="63" x14ac:dyDescent="0.2">
      <c r="A39" s="23" t="s">
        <v>57</v>
      </c>
      <c r="B39" s="24" t="s">
        <v>58</v>
      </c>
      <c r="C39" s="25">
        <v>19000</v>
      </c>
      <c r="D39" s="25"/>
      <c r="E39" s="25"/>
      <c r="F39" s="25"/>
      <c r="G39" s="25"/>
    </row>
    <row r="40" spans="1:7" ht="31.5" x14ac:dyDescent="0.2">
      <c r="A40" s="23" t="s">
        <v>59</v>
      </c>
      <c r="B40" s="24" t="s">
        <v>60</v>
      </c>
      <c r="C40" s="25">
        <f>C41+C42</f>
        <v>9000</v>
      </c>
      <c r="D40" s="25">
        <f>D41+D42</f>
        <v>0</v>
      </c>
      <c r="E40" s="25">
        <f>E41+E42</f>
        <v>0</v>
      </c>
      <c r="F40" s="25">
        <f>F41+F42</f>
        <v>9000</v>
      </c>
      <c r="G40" s="25">
        <f>G41+G42</f>
        <v>9000</v>
      </c>
    </row>
    <row r="41" spans="1:7" ht="78.75" x14ac:dyDescent="0.2">
      <c r="A41" s="23" t="s">
        <v>218</v>
      </c>
      <c r="B41" s="24" t="s">
        <v>217</v>
      </c>
      <c r="C41" s="25"/>
      <c r="D41" s="25"/>
      <c r="E41" s="25"/>
      <c r="F41" s="25"/>
      <c r="G41" s="25"/>
    </row>
    <row r="42" spans="1:7" ht="78.75" x14ac:dyDescent="0.2">
      <c r="A42" s="23" t="s">
        <v>219</v>
      </c>
      <c r="B42" s="24" t="s">
        <v>220</v>
      </c>
      <c r="C42" s="25">
        <v>9000</v>
      </c>
      <c r="D42" s="25"/>
      <c r="E42" s="25"/>
      <c r="F42" s="25">
        <v>9000</v>
      </c>
      <c r="G42" s="25">
        <v>9000</v>
      </c>
    </row>
    <row r="43" spans="1:7" ht="63" x14ac:dyDescent="0.2">
      <c r="A43" s="23" t="s">
        <v>221</v>
      </c>
      <c r="B43" s="24" t="s">
        <v>222</v>
      </c>
      <c r="C43" s="25">
        <v>9000</v>
      </c>
      <c r="D43" s="25"/>
      <c r="E43" s="25"/>
      <c r="F43" s="25">
        <v>9000</v>
      </c>
      <c r="G43" s="25">
        <v>9000</v>
      </c>
    </row>
    <row r="44" spans="1:7" ht="31.5" x14ac:dyDescent="0.2">
      <c r="A44" s="23" t="s">
        <v>61</v>
      </c>
      <c r="B44" s="24" t="s">
        <v>62</v>
      </c>
      <c r="C44" s="25">
        <f>C45</f>
        <v>0</v>
      </c>
      <c r="D44" s="25">
        <f>D45</f>
        <v>0</v>
      </c>
      <c r="E44" s="25">
        <f>E45</f>
        <v>0</v>
      </c>
      <c r="F44" s="25">
        <f>F45</f>
        <v>0</v>
      </c>
      <c r="G44" s="25">
        <f>G45</f>
        <v>0</v>
      </c>
    </row>
    <row r="45" spans="1:7" ht="31.5" x14ac:dyDescent="0.2">
      <c r="A45" s="23" t="s">
        <v>130</v>
      </c>
      <c r="B45" s="24" t="s">
        <v>131</v>
      </c>
      <c r="C45" s="25"/>
      <c r="D45" s="25"/>
      <c r="E45" s="25"/>
      <c r="F45" s="25"/>
      <c r="G45" s="25"/>
    </row>
    <row r="46" spans="1:7" x14ac:dyDescent="0.2">
      <c r="A46" s="20" t="s">
        <v>63</v>
      </c>
      <c r="B46" s="21" t="s">
        <v>64</v>
      </c>
      <c r="C46" s="22">
        <v>4883716</v>
      </c>
      <c r="D46" s="22" t="e">
        <f>D47</f>
        <v>#REF!</v>
      </c>
      <c r="E46" s="22" t="e">
        <f>E47</f>
        <v>#REF!</v>
      </c>
      <c r="F46" s="22">
        <v>3090330</v>
      </c>
      <c r="G46" s="22">
        <f>G47</f>
        <v>2764200</v>
      </c>
    </row>
    <row r="47" spans="1:7" ht="31.5" x14ac:dyDescent="0.2">
      <c r="A47" s="23" t="s">
        <v>65</v>
      </c>
      <c r="B47" s="24" t="s">
        <v>66</v>
      </c>
      <c r="C47" s="50">
        <v>4883716</v>
      </c>
      <c r="D47" s="50" t="e">
        <f>D48+D53+#REF!+#REF!</f>
        <v>#REF!</v>
      </c>
      <c r="E47" s="50" t="e">
        <f>E48+E53+#REF!+#REF!</f>
        <v>#REF!</v>
      </c>
      <c r="F47" s="50">
        <v>3090330</v>
      </c>
      <c r="G47" s="50">
        <v>2764200</v>
      </c>
    </row>
    <row r="48" spans="1:7" x14ac:dyDescent="0.2">
      <c r="A48" s="20" t="s">
        <v>169</v>
      </c>
      <c r="B48" s="21" t="s">
        <v>190</v>
      </c>
      <c r="C48" s="22">
        <v>3198978</v>
      </c>
      <c r="D48" s="22">
        <f>D49+D51</f>
        <v>0</v>
      </c>
      <c r="E48" s="22">
        <f>E49+E51</f>
        <v>0</v>
      </c>
      <c r="F48" s="22">
        <f>F49+F51</f>
        <v>3015300</v>
      </c>
      <c r="G48" s="22">
        <v>2686400</v>
      </c>
    </row>
    <row r="49" spans="1:7" x14ac:dyDescent="0.2">
      <c r="A49" s="23" t="s">
        <v>176</v>
      </c>
      <c r="B49" s="24" t="s">
        <v>191</v>
      </c>
      <c r="C49" s="25">
        <v>3092200</v>
      </c>
      <c r="D49" s="25">
        <f>D50</f>
        <v>0</v>
      </c>
      <c r="E49" s="25">
        <f>E50</f>
        <v>0</v>
      </c>
      <c r="F49" s="25">
        <f>F50</f>
        <v>3015300</v>
      </c>
      <c r="G49" s="25">
        <v>2686400</v>
      </c>
    </row>
    <row r="50" spans="1:7" ht="31.5" x14ac:dyDescent="0.25">
      <c r="A50" s="26" t="s">
        <v>177</v>
      </c>
      <c r="B50" s="27" t="s">
        <v>192</v>
      </c>
      <c r="C50" s="59">
        <v>3092200</v>
      </c>
      <c r="D50" s="59"/>
      <c r="E50" s="59"/>
      <c r="F50" s="59">
        <v>3015300</v>
      </c>
      <c r="G50" s="59">
        <v>2686400</v>
      </c>
    </row>
    <row r="51" spans="1:7" ht="31.5" x14ac:dyDescent="0.25">
      <c r="A51" s="23" t="s">
        <v>174</v>
      </c>
      <c r="B51" s="24" t="s">
        <v>155</v>
      </c>
      <c r="C51" s="59">
        <v>106778</v>
      </c>
      <c r="D51" s="59">
        <f>D52</f>
        <v>0</v>
      </c>
      <c r="E51" s="59">
        <f>E52</f>
        <v>0</v>
      </c>
      <c r="F51" s="59"/>
      <c r="G51" s="59"/>
    </row>
    <row r="52" spans="1:7" ht="31.5" x14ac:dyDescent="0.25">
      <c r="A52" s="26" t="s">
        <v>175</v>
      </c>
      <c r="B52" s="27" t="s">
        <v>156</v>
      </c>
      <c r="C52" s="59">
        <v>106778</v>
      </c>
      <c r="D52" s="59"/>
      <c r="E52" s="59"/>
      <c r="F52" s="59"/>
      <c r="G52" s="59"/>
    </row>
    <row r="53" spans="1:7" x14ac:dyDescent="0.2">
      <c r="A53" s="20" t="s">
        <v>185</v>
      </c>
      <c r="B53" s="21" t="s">
        <v>193</v>
      </c>
      <c r="C53" s="22">
        <v>89138</v>
      </c>
      <c r="D53" s="22" t="e">
        <f>D54+D56+#REF!</f>
        <v>#REF!</v>
      </c>
      <c r="E53" s="22" t="e">
        <f>E54+E56+#REF!</f>
        <v>#REF!</v>
      </c>
      <c r="F53" s="22">
        <f>F54+F56</f>
        <v>75030</v>
      </c>
      <c r="G53" s="22">
        <f>G54+G56</f>
        <v>77800</v>
      </c>
    </row>
    <row r="54" spans="1:7" ht="31.5" x14ac:dyDescent="0.2">
      <c r="A54" s="23" t="s">
        <v>172</v>
      </c>
      <c r="B54" s="24" t="s">
        <v>67</v>
      </c>
      <c r="C54" s="25">
        <v>6533</v>
      </c>
      <c r="D54" s="25">
        <f>D55</f>
        <v>0</v>
      </c>
      <c r="E54" s="25">
        <f>E55</f>
        <v>0</v>
      </c>
      <c r="F54" s="25"/>
      <c r="G54" s="25"/>
    </row>
    <row r="55" spans="1:7" ht="31.5" x14ac:dyDescent="0.25">
      <c r="A55" s="26" t="s">
        <v>173</v>
      </c>
      <c r="B55" s="27" t="s">
        <v>194</v>
      </c>
      <c r="C55" s="60">
        <v>6533</v>
      </c>
      <c r="D55" s="60"/>
      <c r="E55" s="60"/>
      <c r="F55" s="60"/>
      <c r="G55" s="60"/>
    </row>
    <row r="56" spans="1:7" ht="31.5" x14ac:dyDescent="0.2">
      <c r="A56" s="23" t="s">
        <v>170</v>
      </c>
      <c r="B56" s="24" t="s">
        <v>68</v>
      </c>
      <c r="C56" s="25">
        <v>82605</v>
      </c>
      <c r="D56" s="25">
        <f>D57</f>
        <v>0</v>
      </c>
      <c r="E56" s="25">
        <f>E57</f>
        <v>0</v>
      </c>
      <c r="F56" s="25">
        <v>75030</v>
      </c>
      <c r="G56" s="25">
        <v>77800</v>
      </c>
    </row>
    <row r="57" spans="1:7" ht="47.25" x14ac:dyDescent="0.25">
      <c r="A57" s="26" t="s">
        <v>171</v>
      </c>
      <c r="B57" s="27" t="s">
        <v>195</v>
      </c>
      <c r="C57" s="60">
        <v>82605</v>
      </c>
      <c r="D57" s="60"/>
      <c r="E57" s="61"/>
      <c r="F57" s="60">
        <v>75030</v>
      </c>
      <c r="G57" s="60">
        <v>77800</v>
      </c>
    </row>
    <row r="58" spans="1:7" ht="31.5" hidden="1" x14ac:dyDescent="0.2">
      <c r="A58" s="20" t="s">
        <v>70</v>
      </c>
      <c r="B58" s="21" t="s">
        <v>71</v>
      </c>
      <c r="C58" s="22">
        <f>C59+C64</f>
        <v>0</v>
      </c>
      <c r="D58" s="22">
        <f>D59+D64</f>
        <v>0</v>
      </c>
      <c r="E58" s="22">
        <f>E59+E64</f>
        <v>0</v>
      </c>
      <c r="F58" s="22">
        <f>F59+F64</f>
        <v>0</v>
      </c>
      <c r="G58" s="22">
        <f>G59+G64</f>
        <v>0</v>
      </c>
    </row>
    <row r="59" spans="1:7" hidden="1" x14ac:dyDescent="0.2">
      <c r="A59" s="23" t="s">
        <v>72</v>
      </c>
      <c r="B59" s="24" t="s">
        <v>73</v>
      </c>
      <c r="C59" s="25"/>
      <c r="D59" s="25">
        <f>D60+D62</f>
        <v>0</v>
      </c>
      <c r="E59" s="25">
        <f>E60+E62</f>
        <v>0</v>
      </c>
      <c r="F59" s="25"/>
      <c r="G59" s="25"/>
    </row>
    <row r="60" spans="1:7" hidden="1" x14ac:dyDescent="0.2">
      <c r="A60" s="20" t="s">
        <v>74</v>
      </c>
      <c r="B60" s="21" t="s">
        <v>75</v>
      </c>
      <c r="C60" s="22">
        <f>C61</f>
        <v>0</v>
      </c>
      <c r="D60" s="22">
        <f>D61</f>
        <v>0</v>
      </c>
      <c r="E60" s="22">
        <f>E61</f>
        <v>0</v>
      </c>
      <c r="F60" s="22">
        <f>F61</f>
        <v>0</v>
      </c>
      <c r="G60" s="22">
        <f>G61</f>
        <v>0</v>
      </c>
    </row>
    <row r="61" spans="1:7" ht="47.25" hidden="1" x14ac:dyDescent="0.2">
      <c r="A61" s="23" t="s">
        <v>76</v>
      </c>
      <c r="B61" s="24" t="s">
        <v>77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hidden="1" x14ac:dyDescent="0.2">
      <c r="A62" s="20" t="s">
        <v>78</v>
      </c>
      <c r="B62" s="21" t="s">
        <v>79</v>
      </c>
      <c r="C62" s="22">
        <f>C63</f>
        <v>0</v>
      </c>
      <c r="D62" s="22">
        <f>D63</f>
        <v>0</v>
      </c>
      <c r="E62" s="22">
        <f>E63</f>
        <v>0</v>
      </c>
      <c r="F62" s="22">
        <f>F63</f>
        <v>0</v>
      </c>
      <c r="G62" s="22">
        <f>G63</f>
        <v>0</v>
      </c>
    </row>
    <row r="63" spans="1:7" ht="47.25" hidden="1" x14ac:dyDescent="0.2">
      <c r="A63" s="23" t="s">
        <v>80</v>
      </c>
      <c r="B63" s="24" t="s">
        <v>81</v>
      </c>
      <c r="C63" s="25"/>
      <c r="D63" s="25"/>
      <c r="E63" s="25"/>
      <c r="F63" s="25"/>
      <c r="G63" s="25"/>
    </row>
    <row r="64" spans="1:7" ht="31.5" hidden="1" x14ac:dyDescent="0.2">
      <c r="A64" s="23" t="s">
        <v>82</v>
      </c>
      <c r="B64" s="24" t="s">
        <v>83</v>
      </c>
      <c r="C64" s="25">
        <f t="shared" ref="C64:G65" si="2">C65</f>
        <v>0</v>
      </c>
      <c r="D64" s="25">
        <f t="shared" si="2"/>
        <v>0</v>
      </c>
      <c r="E64" s="25">
        <f t="shared" si="2"/>
        <v>0</v>
      </c>
      <c r="F64" s="25">
        <f t="shared" si="2"/>
        <v>0</v>
      </c>
      <c r="G64" s="25">
        <f t="shared" si="2"/>
        <v>0</v>
      </c>
    </row>
    <row r="65" spans="1:7" hidden="1" x14ac:dyDescent="0.2">
      <c r="A65" s="20" t="s">
        <v>84</v>
      </c>
      <c r="B65" s="21" t="s">
        <v>85</v>
      </c>
      <c r="C65" s="22">
        <f t="shared" si="2"/>
        <v>0</v>
      </c>
      <c r="D65" s="22">
        <f t="shared" si="2"/>
        <v>0</v>
      </c>
      <c r="E65" s="22">
        <f t="shared" si="2"/>
        <v>0</v>
      </c>
      <c r="F65" s="22">
        <f t="shared" si="2"/>
        <v>0</v>
      </c>
      <c r="G65" s="22">
        <f t="shared" si="2"/>
        <v>0</v>
      </c>
    </row>
    <row r="66" spans="1:7" ht="31.5" hidden="1" x14ac:dyDescent="0.2">
      <c r="A66" s="23" t="s">
        <v>86</v>
      </c>
      <c r="B66" s="24" t="s">
        <v>87</v>
      </c>
      <c r="C66" s="25"/>
      <c r="D66" s="25"/>
      <c r="E66" s="25"/>
      <c r="F66" s="25"/>
      <c r="G66" s="25"/>
    </row>
    <row r="67" spans="1:7" hidden="1" x14ac:dyDescent="0.2">
      <c r="A67" s="29"/>
      <c r="B67" s="21" t="s">
        <v>88</v>
      </c>
      <c r="C67" s="22">
        <f>C47</f>
        <v>4883716</v>
      </c>
      <c r="D67" s="22" t="e">
        <f>D47</f>
        <v>#REF!</v>
      </c>
      <c r="E67" s="22" t="e">
        <f>E47</f>
        <v>#REF!</v>
      </c>
      <c r="F67" s="22">
        <f>F47</f>
        <v>3090330</v>
      </c>
      <c r="G67" s="22">
        <f>G47</f>
        <v>2764200</v>
      </c>
    </row>
    <row r="68" spans="1:7" x14ac:dyDescent="0.2">
      <c r="A68" s="29" t="s">
        <v>196</v>
      </c>
      <c r="B68" s="21" t="s">
        <v>69</v>
      </c>
      <c r="C68" s="22">
        <v>1595600</v>
      </c>
      <c r="D68" s="22"/>
      <c r="E68" s="22"/>
      <c r="F68" s="22"/>
      <c r="G68" s="22"/>
    </row>
    <row r="69" spans="1:7" x14ac:dyDescent="0.2">
      <c r="A69" s="29" t="s">
        <v>179</v>
      </c>
      <c r="B69" s="24" t="s">
        <v>197</v>
      </c>
      <c r="C69" s="25">
        <v>1595600</v>
      </c>
      <c r="D69" s="22"/>
      <c r="E69" s="22"/>
      <c r="F69" s="22"/>
      <c r="G69" s="22"/>
    </row>
    <row r="70" spans="1:7" ht="31.5" x14ac:dyDescent="0.2">
      <c r="A70" s="29" t="s">
        <v>199</v>
      </c>
      <c r="B70" s="24" t="s">
        <v>198</v>
      </c>
      <c r="C70" s="25">
        <v>1595600</v>
      </c>
      <c r="D70" s="22"/>
      <c r="E70" s="22"/>
      <c r="F70" s="22"/>
      <c r="G70" s="22"/>
    </row>
    <row r="71" spans="1:7" x14ac:dyDescent="0.2">
      <c r="A71" s="66" t="s">
        <v>200</v>
      </c>
      <c r="B71" s="21" t="s">
        <v>201</v>
      </c>
      <c r="C71" s="22"/>
      <c r="D71" s="22"/>
      <c r="E71" s="22"/>
      <c r="F71" s="22"/>
      <c r="G71" s="22"/>
    </row>
    <row r="72" spans="1:7" ht="31.5" x14ac:dyDescent="0.2">
      <c r="A72" s="70">
        <v>2.04050001000001E+16</v>
      </c>
      <c r="B72" s="24" t="s">
        <v>202</v>
      </c>
      <c r="C72" s="25"/>
      <c r="D72" s="22"/>
      <c r="E72" s="22"/>
      <c r="F72" s="22"/>
      <c r="G72" s="22"/>
    </row>
    <row r="73" spans="1:7" ht="31.5" x14ac:dyDescent="0.2">
      <c r="A73" s="29" t="s">
        <v>209</v>
      </c>
      <c r="B73" s="24" t="s">
        <v>203</v>
      </c>
      <c r="C73" s="25"/>
      <c r="D73" s="22"/>
      <c r="E73" s="22"/>
      <c r="F73" s="22"/>
      <c r="G73" s="22"/>
    </row>
    <row r="74" spans="1:7" ht="47.25" x14ac:dyDescent="0.2">
      <c r="A74" s="29" t="s">
        <v>180</v>
      </c>
      <c r="B74" s="24" t="s">
        <v>210</v>
      </c>
      <c r="C74" s="25"/>
      <c r="D74" s="22"/>
      <c r="E74" s="22"/>
      <c r="F74" s="22"/>
      <c r="G74" s="22"/>
    </row>
    <row r="75" spans="1:7" s="67" customFormat="1" x14ac:dyDescent="0.2">
      <c r="A75" s="66" t="s">
        <v>204</v>
      </c>
      <c r="B75" s="21" t="s">
        <v>205</v>
      </c>
      <c r="C75" s="68"/>
      <c r="D75" s="22"/>
      <c r="E75" s="22"/>
      <c r="F75" s="22"/>
      <c r="G75" s="22"/>
    </row>
    <row r="76" spans="1:7" x14ac:dyDescent="0.2">
      <c r="A76" s="29" t="s">
        <v>207</v>
      </c>
      <c r="B76" s="24" t="s">
        <v>206</v>
      </c>
      <c r="C76" s="69"/>
      <c r="D76" s="22"/>
      <c r="E76" s="22"/>
      <c r="F76" s="22"/>
      <c r="G76" s="22"/>
    </row>
    <row r="77" spans="1:7" x14ac:dyDescent="0.2">
      <c r="A77" s="29" t="s">
        <v>208</v>
      </c>
      <c r="B77" s="24" t="s">
        <v>206</v>
      </c>
      <c r="C77" s="69"/>
      <c r="D77" s="22"/>
      <c r="E77" s="22"/>
      <c r="F77" s="22"/>
      <c r="G77" s="22"/>
    </row>
    <row r="78" spans="1:7" ht="47.25" x14ac:dyDescent="0.2">
      <c r="A78" s="29" t="s">
        <v>211</v>
      </c>
      <c r="B78" s="24" t="s">
        <v>212</v>
      </c>
      <c r="C78" s="69"/>
      <c r="D78" s="22"/>
      <c r="E78" s="22"/>
      <c r="F78" s="22"/>
      <c r="G78" s="22"/>
    </row>
    <row r="79" spans="1:7" x14ac:dyDescent="0.2">
      <c r="A79" s="29"/>
      <c r="B79" s="21" t="s">
        <v>89</v>
      </c>
      <c r="C79" s="68">
        <v>8908116</v>
      </c>
      <c r="D79" s="22" t="e">
        <f>D58+D46+D11</f>
        <v>#REF!</v>
      </c>
      <c r="E79" s="22" t="e">
        <f>E58+E46+E11</f>
        <v>#REF!</v>
      </c>
      <c r="F79" s="68">
        <v>6559230</v>
      </c>
      <c r="G79" s="68">
        <v>6331300</v>
      </c>
    </row>
    <row r="81" spans="1:6" ht="18.75" x14ac:dyDescent="0.3">
      <c r="B81" s="84"/>
      <c r="C81" s="84"/>
      <c r="D81" s="2"/>
      <c r="E81"/>
      <c r="F81"/>
    </row>
    <row r="82" spans="1:6" ht="12.75" x14ac:dyDescent="0.2">
      <c r="C82"/>
      <c r="D82"/>
      <c r="E82"/>
      <c r="F82"/>
    </row>
    <row r="83" spans="1:6" ht="12.75" x14ac:dyDescent="0.2">
      <c r="C83"/>
      <c r="D83"/>
      <c r="E83"/>
      <c r="F83"/>
    </row>
    <row r="84" spans="1:6" ht="12.75" x14ac:dyDescent="0.2">
      <c r="C84"/>
      <c r="D84"/>
      <c r="E84"/>
      <c r="F84"/>
    </row>
    <row r="85" spans="1:6" ht="12.75" x14ac:dyDescent="0.2">
      <c r="A85" s="30"/>
      <c r="B85" s="30"/>
      <c r="C85" s="30"/>
      <c r="D85" s="30"/>
      <c r="E85" s="30"/>
      <c r="F85" s="30"/>
    </row>
    <row r="86" spans="1:6" ht="12.75" x14ac:dyDescent="0.2">
      <c r="A86" s="30"/>
      <c r="B86" s="30"/>
      <c r="C86" s="30"/>
      <c r="D86" s="30"/>
      <c r="E86" s="30"/>
      <c r="F86" s="30"/>
    </row>
    <row r="87" spans="1:6" ht="12.75" x14ac:dyDescent="0.2">
      <c r="C87"/>
      <c r="D87"/>
      <c r="E87"/>
      <c r="F87"/>
    </row>
    <row r="88" spans="1:6" ht="12.75" x14ac:dyDescent="0.2">
      <c r="C88"/>
      <c r="D88"/>
      <c r="E88"/>
      <c r="F88"/>
    </row>
    <row r="89" spans="1:6" ht="12.75" x14ac:dyDescent="0.2">
      <c r="C89"/>
      <c r="D89"/>
      <c r="E89"/>
      <c r="F89"/>
    </row>
    <row r="90" spans="1:6" ht="12.75" x14ac:dyDescent="0.2">
      <c r="C90"/>
      <c r="D90"/>
      <c r="E90"/>
      <c r="F90"/>
    </row>
    <row r="91" spans="1:6" ht="12.75" x14ac:dyDescent="0.2">
      <c r="C91"/>
      <c r="D91"/>
      <c r="E91"/>
      <c r="F91"/>
    </row>
    <row r="92" spans="1:6" ht="12.75" x14ac:dyDescent="0.2">
      <c r="C92"/>
      <c r="D92"/>
      <c r="E92"/>
      <c r="F92"/>
    </row>
    <row r="93" spans="1:6" ht="12.75" x14ac:dyDescent="0.2">
      <c r="C93"/>
      <c r="D93"/>
      <c r="E93"/>
      <c r="F93"/>
    </row>
    <row r="94" spans="1:6" ht="12.75" x14ac:dyDescent="0.2">
      <c r="C94"/>
      <c r="D94"/>
      <c r="E94"/>
      <c r="F94"/>
    </row>
    <row r="95" spans="1:6" ht="12.75" x14ac:dyDescent="0.2">
      <c r="C95"/>
      <c r="D95"/>
      <c r="E95"/>
      <c r="F95"/>
    </row>
    <row r="96" spans="1:6" ht="12.75" x14ac:dyDescent="0.2">
      <c r="C96"/>
      <c r="D96"/>
      <c r="E96"/>
      <c r="F96"/>
    </row>
    <row r="97" spans="3:6" ht="12.75" x14ac:dyDescent="0.2">
      <c r="C97"/>
      <c r="D97"/>
      <c r="E97"/>
      <c r="F97"/>
    </row>
    <row r="98" spans="3:6" ht="12.75" x14ac:dyDescent="0.2">
      <c r="C98"/>
      <c r="D98"/>
      <c r="E98"/>
      <c r="F98"/>
    </row>
    <row r="99" spans="3:6" ht="12.75" x14ac:dyDescent="0.2">
      <c r="C99"/>
      <c r="D99"/>
      <c r="E99"/>
      <c r="F99"/>
    </row>
    <row r="100" spans="3:6" ht="12.75" x14ac:dyDescent="0.2">
      <c r="C100"/>
      <c r="D100"/>
      <c r="E100"/>
      <c r="F100"/>
    </row>
    <row r="101" spans="3:6" ht="12.75" x14ac:dyDescent="0.2">
      <c r="C101"/>
      <c r="D101"/>
      <c r="E101"/>
      <c r="F101"/>
    </row>
    <row r="102" spans="3:6" ht="12.75" x14ac:dyDescent="0.2">
      <c r="C102"/>
      <c r="D102"/>
      <c r="E102"/>
      <c r="F102"/>
    </row>
    <row r="103" spans="3:6" ht="12.75" x14ac:dyDescent="0.2">
      <c r="C103"/>
      <c r="D103"/>
      <c r="E103"/>
      <c r="F103"/>
    </row>
    <row r="104" spans="3:6" ht="12.75" x14ac:dyDescent="0.2">
      <c r="C104"/>
      <c r="D104"/>
      <c r="E104"/>
      <c r="F104"/>
    </row>
    <row r="105" spans="3:6" ht="12.75" x14ac:dyDescent="0.2">
      <c r="C105"/>
      <c r="D105"/>
      <c r="E105"/>
      <c r="F105"/>
    </row>
    <row r="106" spans="3:6" ht="12.75" x14ac:dyDescent="0.2">
      <c r="C106"/>
      <c r="D106"/>
      <c r="E106"/>
      <c r="F106"/>
    </row>
    <row r="107" spans="3:6" ht="12.75" x14ac:dyDescent="0.2">
      <c r="C107"/>
      <c r="D107"/>
      <c r="E107"/>
      <c r="F107"/>
    </row>
    <row r="108" spans="3:6" ht="12.75" x14ac:dyDescent="0.2">
      <c r="C108"/>
      <c r="D108"/>
      <c r="E108"/>
      <c r="F108"/>
    </row>
    <row r="109" spans="3:6" ht="12.75" x14ac:dyDescent="0.2">
      <c r="C109"/>
      <c r="D109"/>
      <c r="E109"/>
      <c r="F109"/>
    </row>
    <row r="110" spans="3:6" ht="12.75" x14ac:dyDescent="0.2">
      <c r="C110"/>
      <c r="D110"/>
      <c r="E110"/>
      <c r="F110"/>
    </row>
    <row r="111" spans="3:6" ht="12.75" x14ac:dyDescent="0.2">
      <c r="C111"/>
      <c r="D111"/>
      <c r="E111"/>
      <c r="F111"/>
    </row>
    <row r="112" spans="3:6" ht="12.75" x14ac:dyDescent="0.2">
      <c r="C112"/>
      <c r="D112"/>
      <c r="E112"/>
      <c r="F112"/>
    </row>
    <row r="113" spans="1:6" ht="12.75" x14ac:dyDescent="0.2">
      <c r="C113"/>
      <c r="D113"/>
      <c r="E113"/>
      <c r="F113"/>
    </row>
    <row r="114" spans="1:6" ht="12.75" x14ac:dyDescent="0.2">
      <c r="C114"/>
      <c r="D114"/>
      <c r="E114"/>
      <c r="F114"/>
    </row>
    <row r="118" spans="1:6" ht="18.75" x14ac:dyDescent="0.3">
      <c r="A118" s="84"/>
      <c r="B118" s="84"/>
      <c r="C118" s="84"/>
      <c r="D118" s="84"/>
      <c r="E118" s="84"/>
      <c r="F118" s="2"/>
    </row>
  </sheetData>
  <mergeCells count="4">
    <mergeCell ref="A6:E6"/>
    <mergeCell ref="B81:C81"/>
    <mergeCell ref="A118:E118"/>
    <mergeCell ref="A7:E7"/>
  </mergeCells>
  <phoneticPr fontId="11" type="noConversion"/>
  <pageMargins left="0.78740157480314965" right="0.78740157480314965" top="0.78740157480314965" bottom="0.78740157480314965" header="0" footer="0"/>
  <pageSetup paperSize="9" scale="57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75" workbookViewId="0">
      <selection activeCell="I6" sqref="I6"/>
    </sheetView>
  </sheetViews>
  <sheetFormatPr defaultRowHeight="12.75" x14ac:dyDescent="0.2"/>
  <cols>
    <col min="1" max="1" width="11.140625" customWidth="1"/>
    <col min="2" max="2" width="59.42578125" customWidth="1"/>
    <col min="3" max="3" width="16" customWidth="1"/>
    <col min="4" max="4" width="16" hidden="1" customWidth="1"/>
    <col min="5" max="5" width="5.7109375" hidden="1" customWidth="1"/>
    <col min="6" max="6" width="12.7109375" customWidth="1"/>
    <col min="7" max="7" width="15.5703125" customWidth="1"/>
  </cols>
  <sheetData>
    <row r="1" spans="1:7" ht="18.75" x14ac:dyDescent="0.3">
      <c r="B1" s="1" t="s">
        <v>25</v>
      </c>
      <c r="C1" s="1" t="s">
        <v>26</v>
      </c>
      <c r="D1" s="1"/>
      <c r="E1" s="1"/>
    </row>
    <row r="2" spans="1:7" ht="18.75" x14ac:dyDescent="0.3">
      <c r="B2" s="1" t="s">
        <v>27</v>
      </c>
      <c r="C2" s="1" t="s">
        <v>1</v>
      </c>
      <c r="D2" s="1"/>
      <c r="E2" s="1"/>
    </row>
    <row r="3" spans="1:7" ht="18.75" x14ac:dyDescent="0.3">
      <c r="B3" s="1" t="s">
        <v>28</v>
      </c>
      <c r="C3" s="1" t="s">
        <v>168</v>
      </c>
      <c r="D3" s="1"/>
      <c r="E3" s="1"/>
    </row>
    <row r="4" spans="1:7" ht="18.75" x14ac:dyDescent="0.3">
      <c r="A4" s="15"/>
      <c r="B4" s="1" t="s">
        <v>29</v>
      </c>
      <c r="C4" s="65" t="s">
        <v>228</v>
      </c>
      <c r="D4" s="1"/>
      <c r="E4" s="1"/>
      <c r="G4" s="55" t="s">
        <v>229</v>
      </c>
    </row>
    <row r="5" spans="1:7" ht="15.75" x14ac:dyDescent="0.25">
      <c r="C5" s="17"/>
      <c r="D5" s="31"/>
      <c r="E5" s="31"/>
    </row>
    <row r="6" spans="1:7" ht="15.75" x14ac:dyDescent="0.25">
      <c r="C6" s="17"/>
      <c r="D6" s="17"/>
      <c r="E6" s="17"/>
    </row>
    <row r="7" spans="1:7" ht="18.75" x14ac:dyDescent="0.3">
      <c r="A7" s="79" t="s">
        <v>224</v>
      </c>
      <c r="B7" s="80"/>
      <c r="C7" s="80"/>
      <c r="D7" s="80"/>
      <c r="E7" s="80"/>
    </row>
    <row r="8" spans="1:7" ht="37.5" customHeight="1" x14ac:dyDescent="0.2">
      <c r="A8" s="85" t="s">
        <v>165</v>
      </c>
      <c r="B8" s="85"/>
      <c r="C8" s="85"/>
      <c r="D8" s="85"/>
      <c r="E8" s="85"/>
    </row>
    <row r="9" spans="1:7" ht="37.5" x14ac:dyDescent="0.2">
      <c r="A9" s="31"/>
      <c r="B9" s="31"/>
      <c r="C9" s="32"/>
      <c r="D9" s="32"/>
      <c r="E9" s="33" t="s">
        <v>2</v>
      </c>
    </row>
    <row r="10" spans="1:7" ht="15.75" x14ac:dyDescent="0.2">
      <c r="A10" s="31"/>
      <c r="B10" s="31"/>
      <c r="C10" s="32"/>
      <c r="D10" s="32"/>
      <c r="E10" s="32"/>
    </row>
    <row r="11" spans="1:7" ht="56.25" x14ac:dyDescent="0.2">
      <c r="A11" s="34" t="s">
        <v>140</v>
      </c>
      <c r="B11" s="35" t="s">
        <v>141</v>
      </c>
      <c r="C11" s="4">
        <v>2018</v>
      </c>
      <c r="D11" s="4" t="s">
        <v>153</v>
      </c>
      <c r="E11" s="4" t="s">
        <v>154</v>
      </c>
      <c r="F11" s="4">
        <v>2019</v>
      </c>
      <c r="G11" s="4">
        <v>2020</v>
      </c>
    </row>
    <row r="12" spans="1:7" ht="18.75" x14ac:dyDescent="0.3">
      <c r="A12" s="36" t="s">
        <v>90</v>
      </c>
      <c r="B12" s="37" t="s">
        <v>91</v>
      </c>
      <c r="C12" s="73">
        <v>2761236</v>
      </c>
      <c r="D12" s="38" t="e">
        <f>D13+#REF!+D14+D16+D20</f>
        <v>#REF!</v>
      </c>
      <c r="E12" s="38" t="e">
        <f>E13+#REF!+E14+E16+E20</f>
        <v>#REF!</v>
      </c>
      <c r="F12" s="38">
        <v>2273800</v>
      </c>
      <c r="G12" s="38">
        <v>2273800</v>
      </c>
    </row>
    <row r="13" spans="1:7" ht="56.25" x14ac:dyDescent="0.3">
      <c r="A13" s="39" t="s">
        <v>92</v>
      </c>
      <c r="B13" s="40" t="s">
        <v>93</v>
      </c>
      <c r="C13" s="41">
        <v>762000</v>
      </c>
      <c r="D13" s="41"/>
      <c r="E13" s="41"/>
      <c r="F13" s="41">
        <v>618500</v>
      </c>
      <c r="G13" s="41">
        <v>618500</v>
      </c>
    </row>
    <row r="14" spans="1:7" ht="75" x14ac:dyDescent="0.3">
      <c r="A14" s="39" t="s">
        <v>94</v>
      </c>
      <c r="B14" s="40" t="s">
        <v>95</v>
      </c>
      <c r="C14" s="74">
        <v>1967822</v>
      </c>
      <c r="D14" s="41"/>
      <c r="E14" s="41"/>
      <c r="F14" s="41">
        <v>1645300</v>
      </c>
      <c r="G14" s="41">
        <v>1645300</v>
      </c>
    </row>
    <row r="15" spans="1:7" ht="56.25" x14ac:dyDescent="0.3">
      <c r="A15" s="39" t="s">
        <v>226</v>
      </c>
      <c r="B15" s="40" t="s">
        <v>227</v>
      </c>
      <c r="C15" s="74">
        <v>21414</v>
      </c>
      <c r="D15" s="41"/>
      <c r="E15" s="41"/>
      <c r="F15" s="41"/>
      <c r="G15" s="41"/>
    </row>
    <row r="16" spans="1:7" ht="18.75" x14ac:dyDescent="0.3">
      <c r="A16" s="39" t="s">
        <v>96</v>
      </c>
      <c r="B16" s="40" t="s">
        <v>186</v>
      </c>
      <c r="C16" s="41">
        <v>10000</v>
      </c>
      <c r="D16" s="41"/>
      <c r="E16" s="41"/>
      <c r="F16" s="41">
        <v>10000</v>
      </c>
      <c r="G16" s="41">
        <v>10000</v>
      </c>
    </row>
    <row r="17" spans="1:7" ht="18.75" hidden="1" x14ac:dyDescent="0.3">
      <c r="A17" s="39" t="s">
        <v>126</v>
      </c>
      <c r="B17" s="42" t="s">
        <v>97</v>
      </c>
      <c r="C17" s="41"/>
      <c r="D17" s="41"/>
      <c r="E17" s="41"/>
      <c r="F17" s="41"/>
      <c r="G17" s="41"/>
    </row>
    <row r="18" spans="1:7" ht="18.75" hidden="1" x14ac:dyDescent="0.3">
      <c r="A18" s="36" t="s">
        <v>98</v>
      </c>
      <c r="B18" s="37" t="s">
        <v>99</v>
      </c>
      <c r="C18" s="38"/>
      <c r="D18" s="38"/>
      <c r="E18" s="38"/>
      <c r="F18" s="38"/>
      <c r="G18" s="38"/>
    </row>
    <row r="19" spans="1:7" ht="18.75" hidden="1" x14ac:dyDescent="0.3">
      <c r="A19" s="39" t="s">
        <v>100</v>
      </c>
      <c r="B19" s="42" t="s">
        <v>101</v>
      </c>
      <c r="C19" s="41"/>
      <c r="D19" s="41"/>
      <c r="E19" s="41"/>
      <c r="F19" s="41"/>
      <c r="G19" s="41"/>
    </row>
    <row r="20" spans="1:7" ht="18.75" x14ac:dyDescent="0.3">
      <c r="A20" s="39" t="s">
        <v>126</v>
      </c>
      <c r="B20" s="42" t="s">
        <v>97</v>
      </c>
      <c r="C20" s="41"/>
      <c r="D20" s="41"/>
      <c r="E20" s="41"/>
      <c r="F20" s="41"/>
      <c r="G20" s="41"/>
    </row>
    <row r="21" spans="1:7" s="58" customFormat="1" ht="18.75" x14ac:dyDescent="0.3">
      <c r="A21" s="57" t="s">
        <v>98</v>
      </c>
      <c r="B21" s="46" t="s">
        <v>99</v>
      </c>
      <c r="C21" s="38">
        <f>C22</f>
        <v>82605</v>
      </c>
      <c r="D21" s="38">
        <f>D22</f>
        <v>0</v>
      </c>
      <c r="E21" s="38">
        <f>E22</f>
        <v>0</v>
      </c>
      <c r="F21" s="38">
        <f>F22</f>
        <v>75030</v>
      </c>
      <c r="G21" s="38">
        <f>G22</f>
        <v>77800</v>
      </c>
    </row>
    <row r="22" spans="1:7" s="55" customFormat="1" ht="18.75" x14ac:dyDescent="0.3">
      <c r="A22" s="39" t="s">
        <v>100</v>
      </c>
      <c r="B22" s="56" t="s">
        <v>101</v>
      </c>
      <c r="C22" s="41">
        <v>82605</v>
      </c>
      <c r="D22" s="41"/>
      <c r="E22" s="41"/>
      <c r="F22" s="41">
        <v>75030</v>
      </c>
      <c r="G22" s="41">
        <v>77800</v>
      </c>
    </row>
    <row r="23" spans="1:7" ht="37.5" x14ac:dyDescent="0.3">
      <c r="A23" s="36" t="s">
        <v>102</v>
      </c>
      <c r="B23" s="43" t="s">
        <v>103</v>
      </c>
      <c r="C23" s="44">
        <v>87933</v>
      </c>
      <c r="D23" s="44">
        <f>D24+D25</f>
        <v>0</v>
      </c>
      <c r="E23" s="44">
        <f>E24+E25</f>
        <v>0</v>
      </c>
      <c r="F23" s="44">
        <v>64000</v>
      </c>
      <c r="G23" s="44">
        <v>64000</v>
      </c>
    </row>
    <row r="24" spans="1:7" ht="18.75" x14ac:dyDescent="0.3">
      <c r="A24" s="51" t="s">
        <v>135</v>
      </c>
      <c r="B24" s="54" t="s">
        <v>136</v>
      </c>
      <c r="C24" s="45">
        <v>6533</v>
      </c>
      <c r="D24" s="45"/>
      <c r="E24" s="45"/>
      <c r="F24" s="45"/>
      <c r="G24" s="45"/>
    </row>
    <row r="25" spans="1:7" ht="18.75" x14ac:dyDescent="0.3">
      <c r="A25" s="39" t="s">
        <v>104</v>
      </c>
      <c r="B25" s="42" t="s">
        <v>105</v>
      </c>
      <c r="C25" s="45">
        <v>81400</v>
      </c>
      <c r="D25" s="45"/>
      <c r="E25" s="45"/>
      <c r="F25" s="45">
        <v>56000</v>
      </c>
      <c r="G25" s="45">
        <v>56000</v>
      </c>
    </row>
    <row r="26" spans="1:7" ht="56.25" x14ac:dyDescent="0.3">
      <c r="A26" s="39" t="s">
        <v>178</v>
      </c>
      <c r="B26" s="42" t="s">
        <v>189</v>
      </c>
      <c r="C26" s="45"/>
      <c r="D26" s="45"/>
      <c r="E26" s="45"/>
      <c r="F26" s="45">
        <v>8000</v>
      </c>
      <c r="G26" s="45">
        <v>8000</v>
      </c>
    </row>
    <row r="27" spans="1:7" ht="18.75" x14ac:dyDescent="0.3">
      <c r="A27" s="36" t="s">
        <v>132</v>
      </c>
      <c r="B27" s="37" t="s">
        <v>128</v>
      </c>
      <c r="C27" s="64">
        <v>836450.99</v>
      </c>
      <c r="D27" s="44">
        <f>D28+D29</f>
        <v>0</v>
      </c>
      <c r="E27" s="44">
        <f>E28+E29</f>
        <v>0</v>
      </c>
      <c r="F27" s="44">
        <v>732400</v>
      </c>
      <c r="G27" s="44">
        <v>756100</v>
      </c>
    </row>
    <row r="28" spans="1:7" s="53" customFormat="1" ht="18.75" x14ac:dyDescent="0.3">
      <c r="A28" s="51" t="s">
        <v>137</v>
      </c>
      <c r="B28" s="52" t="s">
        <v>187</v>
      </c>
      <c r="C28" s="72">
        <v>836450.99</v>
      </c>
      <c r="D28" s="45"/>
      <c r="E28" s="45"/>
      <c r="F28" s="45">
        <v>732400</v>
      </c>
      <c r="G28" s="45">
        <v>756100</v>
      </c>
    </row>
    <row r="29" spans="1:7" ht="37.5" x14ac:dyDescent="0.3">
      <c r="A29" s="51" t="s">
        <v>133</v>
      </c>
      <c r="B29" s="52" t="s">
        <v>129</v>
      </c>
      <c r="C29" s="45"/>
      <c r="D29" s="45"/>
      <c r="E29" s="45"/>
      <c r="F29" s="45"/>
      <c r="G29" s="45"/>
    </row>
    <row r="30" spans="1:7" ht="18.75" x14ac:dyDescent="0.3">
      <c r="A30" s="36" t="s">
        <v>106</v>
      </c>
      <c r="B30" s="37" t="s">
        <v>107</v>
      </c>
      <c r="C30" s="44">
        <f>C31</f>
        <v>250000</v>
      </c>
      <c r="D30" s="44">
        <f>D31</f>
        <v>0</v>
      </c>
      <c r="E30" s="44">
        <f>E31</f>
        <v>0</v>
      </c>
      <c r="F30" s="44">
        <v>274800</v>
      </c>
      <c r="G30" s="44">
        <f>G31</f>
        <v>20400</v>
      </c>
    </row>
    <row r="31" spans="1:7" ht="18.75" x14ac:dyDescent="0.3">
      <c r="A31" s="51" t="s">
        <v>108</v>
      </c>
      <c r="B31" s="52" t="s">
        <v>109</v>
      </c>
      <c r="C31" s="45">
        <v>250000</v>
      </c>
      <c r="D31" s="45"/>
      <c r="E31" s="45"/>
      <c r="F31" s="45">
        <v>274800</v>
      </c>
      <c r="G31" s="45">
        <v>20400</v>
      </c>
    </row>
    <row r="32" spans="1:7" ht="18.75" x14ac:dyDescent="0.3">
      <c r="A32" s="36" t="s">
        <v>110</v>
      </c>
      <c r="B32" s="46" t="s">
        <v>111</v>
      </c>
      <c r="C32" s="44">
        <v>0</v>
      </c>
      <c r="D32" s="44">
        <f>D33</f>
        <v>0</v>
      </c>
      <c r="E32" s="44">
        <f>E33</f>
        <v>0</v>
      </c>
      <c r="F32" s="44">
        <f>F33</f>
        <v>0</v>
      </c>
      <c r="G32" s="44">
        <f>G33</f>
        <v>0</v>
      </c>
    </row>
    <row r="33" spans="1:7" ht="18.75" x14ac:dyDescent="0.3">
      <c r="A33" s="39" t="s">
        <v>112</v>
      </c>
      <c r="B33" s="42" t="s">
        <v>113</v>
      </c>
      <c r="C33" s="45"/>
      <c r="D33" s="45"/>
      <c r="E33" s="45"/>
      <c r="F33" s="45"/>
      <c r="G33" s="45"/>
    </row>
    <row r="34" spans="1:7" ht="18.75" x14ac:dyDescent="0.3">
      <c r="A34" s="36" t="s">
        <v>114</v>
      </c>
      <c r="B34" s="46" t="s">
        <v>188</v>
      </c>
      <c r="C34" s="64">
        <f>C35</f>
        <v>3275891.31</v>
      </c>
      <c r="D34" s="44">
        <f>D35</f>
        <v>0</v>
      </c>
      <c r="E34" s="44">
        <f>E35</f>
        <v>0</v>
      </c>
      <c r="F34" s="44">
        <f>F35</f>
        <v>3123200</v>
      </c>
      <c r="G34" s="44">
        <f>G35</f>
        <v>3123200</v>
      </c>
    </row>
    <row r="35" spans="1:7" ht="18.75" x14ac:dyDescent="0.3">
      <c r="A35" s="39" t="s">
        <v>115</v>
      </c>
      <c r="B35" s="42" t="s">
        <v>116</v>
      </c>
      <c r="C35" s="72">
        <v>3275891.31</v>
      </c>
      <c r="D35" s="45"/>
      <c r="E35" s="45"/>
      <c r="F35" s="45">
        <v>3123200</v>
      </c>
      <c r="G35" s="45">
        <v>3123200</v>
      </c>
    </row>
    <row r="36" spans="1:7" ht="18.75" x14ac:dyDescent="0.3">
      <c r="A36" s="36" t="s">
        <v>121</v>
      </c>
      <c r="B36" s="37" t="s">
        <v>122</v>
      </c>
      <c r="C36" s="44">
        <v>2128300</v>
      </c>
      <c r="D36" s="44">
        <f>D37</f>
        <v>0</v>
      </c>
      <c r="E36" s="44">
        <f>E37</f>
        <v>0</v>
      </c>
      <c r="F36" s="44"/>
      <c r="G36" s="44"/>
    </row>
    <row r="37" spans="1:7" ht="18.75" x14ac:dyDescent="0.3">
      <c r="A37" s="39" t="s">
        <v>123</v>
      </c>
      <c r="B37" s="42" t="s">
        <v>124</v>
      </c>
      <c r="C37" s="45">
        <v>2128300</v>
      </c>
      <c r="D37" s="45"/>
      <c r="E37" s="45"/>
      <c r="F37" s="45"/>
      <c r="G37" s="45"/>
    </row>
    <row r="38" spans="1:7" ht="18.75" x14ac:dyDescent="0.3">
      <c r="A38" s="36" t="s">
        <v>117</v>
      </c>
      <c r="B38" s="47" t="s">
        <v>118</v>
      </c>
      <c r="C38" s="44">
        <v>17013</v>
      </c>
      <c r="D38" s="44">
        <f>D39</f>
        <v>0</v>
      </c>
      <c r="E38" s="44">
        <f>E39</f>
        <v>0</v>
      </c>
      <c r="F38" s="44">
        <v>16000</v>
      </c>
      <c r="G38" s="44">
        <v>16000</v>
      </c>
    </row>
    <row r="39" spans="1:7" ht="18.75" x14ac:dyDescent="0.3">
      <c r="A39" s="39" t="s">
        <v>119</v>
      </c>
      <c r="B39" s="48" t="s">
        <v>120</v>
      </c>
      <c r="C39" s="45">
        <v>17013</v>
      </c>
      <c r="D39" s="45"/>
      <c r="E39" s="45"/>
      <c r="F39" s="45">
        <v>16000</v>
      </c>
      <c r="G39" s="45">
        <v>16000</v>
      </c>
    </row>
    <row r="40" spans="1:7" ht="18.75" x14ac:dyDescent="0.3">
      <c r="A40" s="49"/>
      <c r="B40" s="46" t="s">
        <v>125</v>
      </c>
      <c r="C40" s="64">
        <v>9439429.3000000007</v>
      </c>
      <c r="D40" s="44" t="e">
        <f>D12+D19+D25+D30+D32+D34+D38+D36+D27+D24</f>
        <v>#REF!</v>
      </c>
      <c r="E40" s="44" t="e">
        <f>E12+E19+E25+E30+E32+E34+E38+E36+E27+E24</f>
        <v>#REF!</v>
      </c>
      <c r="F40" s="44">
        <v>6569030</v>
      </c>
      <c r="G40" s="44">
        <v>6341100</v>
      </c>
    </row>
  </sheetData>
  <mergeCells count="2">
    <mergeCell ref="A7:E7"/>
    <mergeCell ref="A8:E8"/>
  </mergeCells>
  <phoneticPr fontId="11" type="noConversion"/>
  <pageMargins left="0.59055118110236227" right="0" top="0.59055118110236227" bottom="0.19685039370078741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2018-11-28T04:14:51Z</cp:lastPrinted>
  <dcterms:created xsi:type="dcterms:W3CDTF">2010-12-16T03:42:04Z</dcterms:created>
  <dcterms:modified xsi:type="dcterms:W3CDTF">2019-02-03T10:31:24Z</dcterms:modified>
</cp:coreProperties>
</file>