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по уведомл." sheetId="11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25725"/>
</workbook>
</file>

<file path=xl/calcChain.xml><?xml version="1.0" encoding="utf-8"?>
<calcChain xmlns="http://schemas.openxmlformats.org/spreadsheetml/2006/main">
  <c r="E73" i="11"/>
  <c r="E72"/>
  <c r="D73"/>
  <c r="D72"/>
  <c r="C73"/>
  <c r="C72"/>
  <c r="E70"/>
  <c r="E69"/>
  <c r="D70"/>
  <c r="D69"/>
  <c r="C70"/>
  <c r="C69"/>
  <c r="E67"/>
  <c r="D67"/>
  <c r="C67"/>
  <c r="E65"/>
  <c r="E64"/>
  <c r="D65"/>
  <c r="D64"/>
  <c r="C65"/>
  <c r="C64"/>
  <c r="E60"/>
  <c r="E59"/>
  <c r="E58"/>
  <c r="D60"/>
  <c r="D59"/>
  <c r="D58"/>
  <c r="C60"/>
  <c r="C59"/>
  <c r="C58"/>
  <c r="E56"/>
  <c r="E55"/>
  <c r="D56"/>
  <c r="D55"/>
  <c r="C56"/>
  <c r="C55"/>
  <c r="E53"/>
  <c r="E52"/>
  <c r="D53"/>
  <c r="D52"/>
  <c r="C53"/>
  <c r="C52"/>
  <c r="E49"/>
  <c r="E48"/>
  <c r="D49"/>
  <c r="D48"/>
  <c r="C49"/>
  <c r="C48"/>
  <c r="E45"/>
  <c r="E44"/>
  <c r="D45"/>
  <c r="D44"/>
  <c r="C45"/>
  <c r="C44"/>
  <c r="E42"/>
  <c r="E41"/>
  <c r="D42"/>
  <c r="D41"/>
  <c r="C42"/>
  <c r="C41"/>
  <c r="E39"/>
  <c r="E38"/>
  <c r="D39"/>
  <c r="D38"/>
  <c r="C39"/>
  <c r="C38"/>
  <c r="E34"/>
  <c r="D34"/>
  <c r="C34"/>
  <c r="E32"/>
  <c r="D32"/>
  <c r="C32"/>
  <c r="E30"/>
  <c r="D30"/>
  <c r="C30"/>
  <c r="E28"/>
  <c r="D28"/>
  <c r="C28"/>
  <c r="E24"/>
  <c r="D24"/>
  <c r="C24"/>
  <c r="E22"/>
  <c r="D22"/>
  <c r="C22"/>
  <c r="E20"/>
  <c r="D20"/>
  <c r="C20"/>
  <c r="E18"/>
  <c r="D18"/>
  <c r="C18"/>
  <c r="E63"/>
  <c r="E62"/>
  <c r="D37"/>
  <c r="D36"/>
  <c r="D51"/>
  <c r="C63"/>
  <c r="C62"/>
  <c r="E37"/>
  <c r="E36"/>
  <c r="E51"/>
  <c r="C37"/>
  <c r="C36"/>
  <c r="C51"/>
  <c r="C17"/>
  <c r="C16"/>
  <c r="C27"/>
  <c r="C26"/>
  <c r="C15"/>
  <c r="D27"/>
  <c r="D26"/>
  <c r="E17"/>
  <c r="E16"/>
  <c r="E15"/>
  <c r="E27"/>
  <c r="E26"/>
  <c r="E47"/>
  <c r="D47"/>
  <c r="D17"/>
  <c r="D16"/>
  <c r="D15"/>
  <c r="D63"/>
  <c r="D62"/>
  <c r="C47"/>
  <c r="C14"/>
  <c r="C78"/>
  <c r="E14"/>
  <c r="E78"/>
  <c r="D78"/>
  <c r="D14"/>
  <c r="E80"/>
  <c r="E81"/>
  <c r="E75"/>
  <c r="C75"/>
  <c r="C76"/>
  <c r="C80"/>
  <c r="C81"/>
  <c r="D80"/>
  <c r="D81"/>
  <c r="D75"/>
  <c r="D82"/>
  <c r="D76"/>
  <c r="E82"/>
  <c r="E76"/>
</calcChain>
</file>

<file path=xl/sharedStrings.xml><?xml version="1.0" encoding="utf-8"?>
<sst xmlns="http://schemas.openxmlformats.org/spreadsheetml/2006/main" count="134" uniqueCount="131">
  <si>
    <t xml:space="preserve"> Николаевского сельсовета </t>
  </si>
  <si>
    <t>Приложение 2</t>
  </si>
  <si>
    <t>от</t>
  </si>
  <si>
    <t>Наименование показателя</t>
  </si>
  <si>
    <t>Код дохода по бюджетной классификации                  КГС - код главы совета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</si>
  <si>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</si>
  <si>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</si>
  <si>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</si>
  <si>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</si>
  <si>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</si>
  <si>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</si>
  <si>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</si>
  <si>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</si>
  <si>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</si>
  <si>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</si>
  <si>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</si>
  <si>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</si>
  <si>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</si>
  <si>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</si>
  <si>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</si>
  <si>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</si>
  <si>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</si>
  <si>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</si>
  <si>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</si>
  <si>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</si>
  <si>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</si>
  <si>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</si>
  <si>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</si>
  <si>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</si>
  <si>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</si>
  <si>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</si>
  <si>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</si>
  <si>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</si>
  <si>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</si>
  <si>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</si>
  <si>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</si>
  <si>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</si>
  <si>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</si>
  <si>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</si>
  <si>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</si>
  <si>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</si>
  <si>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</si>
  <si>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</si>
  <si>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</si>
  <si>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</si>
  <si>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</si>
  <si>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</si>
  <si>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</si>
  <si>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</si>
  <si>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</si>
  <si>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</si>
  <si>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</si>
  <si>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</si>
  <si>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</si>
  <si>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</si>
  <si>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</si>
  <si>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</si>
  <si>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</si>
  <si>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</si>
  <si>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</si>
  <si>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</si>
  <si>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</si>
  <si>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</si>
  <si>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</si>
  <si>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</si>
  <si>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</si>
  <si>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</si>
  <si>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</si>
  <si>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</si>
  <si>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</si>
  <si>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</si>
  <si>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</si>
  <si>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</si>
  <si>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</si>
  <si>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</si>
  <si>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</si>
  <si>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</si>
  <si>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</si>
  <si>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</si>
  <si>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</si>
  <si>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</si>
  <si>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</si>
  <si>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</si>
  <si>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</si>
  <si>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</si>
  <si>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</si>
  <si>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</si>
  <si>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</si>
  <si>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</si>
  <si>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</si>
  <si>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</si>
  <si>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</si>
  <si>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</si>
  <si>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</si>
  <si>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</si>
  <si>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</si>
  <si>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</si>
  <si>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</si>
  <si>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</si>
  <si>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</si>
  <si>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</si>
  <si>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</si>
  <si>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Прочие субсидии</t>
  </si>
  <si>
    <t>000 20229999000000150</t>
  </si>
  <si>
    <t>Прочие субсидии бюджетам сельских поселений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</si>
  <si>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</si>
  <si>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</si>
  <si>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</si>
  <si>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</si>
  <si>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</si>
  <si>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</si>
  <si>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</si>
  <si>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</si>
  <si>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</si>
  <si>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</si>
  <si>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База для расчета условно утвержденных расходов</t>
  </si>
  <si>
    <t>Условно утвержденные расходы</t>
  </si>
  <si>
    <t>к проекту решения Совета депутатов</t>
  </si>
  <si>
    <t>Поступление доходов в местный бюджет по кодам видов доходов, подвидов доходов на 2026 год и на плановый период 2027, 2028 годов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</si>
  <si>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</si>
  <si>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</si>
  <si>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</si>
  <si>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</si>
  <si>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План расходов на 01.01.2026</t>
  </si>
  <si>
    <t>Дефицит на 01.01.2026</t>
  </si>
  <si>
    <t>Суммы, подлежащие распределению в плановом периоде</t>
  </si>
  <si>
    <t>129 20249999100000150</t>
  </si>
  <si>
    <t>12920235118100000150</t>
  </si>
  <si>
    <t>129 20229999100000150</t>
  </si>
  <si>
    <t>129 20215001100000150</t>
  </si>
  <si>
    <t>129 11105035100000120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</si>
</sst>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0" borderId="0" xfId="0" applyBorder="1"/>
    <xf numFmtId="0" fontId="0" fillId="0" borderId="2" xfId="0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right" wrapText="1"/>
    </xf>
    <xf numFmtId="4" fontId="1" fillId="0" borderId="2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4" fontId="1" fillId="0" borderId="6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wrapText="1"/>
    </xf>
    <xf numFmtId="4" fontId="1" fillId="0" borderId="6" xfId="0" applyNumberFormat="1" applyFont="1" applyBorder="1" applyAlignment="1">
      <alignment horizontal="right" wrapText="1"/>
    </xf>
    <xf numFmtId="0" fontId="2" fillId="0" borderId="7" xfId="0" applyFont="1" applyFill="1" applyBorder="1"/>
    <xf numFmtId="0" fontId="0" fillId="0" borderId="8" xfId="0" applyFill="1" applyBorder="1"/>
    <xf numFmtId="4" fontId="1" fillId="0" borderId="7" xfId="0" applyNumberFormat="1" applyFont="1" applyFill="1" applyBorder="1" applyAlignment="1">
      <alignment horizontal="right" wrapText="1"/>
    </xf>
    <xf numFmtId="4" fontId="1" fillId="0" borderId="9" xfId="0" applyNumberFormat="1" applyFont="1" applyFill="1" applyBorder="1" applyAlignment="1">
      <alignment horizontal="right" wrapText="1"/>
    </xf>
    <xf numFmtId="0" fontId="0" fillId="0" borderId="2" xfId="0" applyFill="1" applyBorder="1" applyAlignment="1"/>
    <xf numFmtId="4" fontId="0" fillId="0" borderId="2" xfId="0" applyNumberFormat="1" applyFill="1" applyBorder="1"/>
    <xf numFmtId="0" fontId="0" fillId="0" borderId="1" xfId="0" applyFill="1" applyBorder="1"/>
    <xf numFmtId="4" fontId="0" fillId="0" borderId="1" xfId="0" applyNumberFormat="1" applyFill="1" applyBorder="1"/>
    <xf numFmtId="0" fontId="1" fillId="5" borderId="6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wrapText="1"/>
    </xf>
    <xf numFmtId="4" fontId="1" fillId="5" borderId="6" xfId="0" applyNumberFormat="1" applyFont="1" applyFill="1" applyBorder="1" applyAlignment="1">
      <alignment horizontal="right" wrapText="1"/>
    </xf>
    <xf numFmtId="4" fontId="1" fillId="5" borderId="2" xfId="0" applyNumberFormat="1" applyFont="1" applyFill="1" applyBorder="1" applyAlignment="1">
      <alignment horizontal="right" wrapText="1"/>
    </xf>
    <xf numFmtId="0" fontId="0" fillId="5" borderId="0" xfId="0" applyFill="1"/>
    <xf numFmtId="4" fontId="1" fillId="5" borderId="5" xfId="0" applyNumberFormat="1" applyFont="1" applyFill="1" applyBorder="1" applyAlignment="1">
      <alignment horizontal="right" wrapText="1"/>
    </xf>
    <xf numFmtId="4" fontId="1" fillId="5" borderId="10" xfId="0" applyNumberFormat="1" applyFont="1" applyFill="1" applyBorder="1" applyAlignment="1">
      <alignment horizontal="right" wrapText="1"/>
    </xf>
    <xf numFmtId="49" fontId="1" fillId="5" borderId="4" xfId="0" applyNumberFormat="1" applyFont="1" applyFill="1" applyBorder="1" applyAlignment="1">
      <alignment horizontal="center" wrapText="1"/>
    </xf>
    <xf numFmtId="0" fontId="0" fillId="0" borderId="0" xfId="0" applyFill="1" applyBorder="1"/>
    <xf numFmtId="4" fontId="0" fillId="0" borderId="0" xfId="0" applyNumberFormat="1" applyFill="1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abSelected="1" workbookViewId="0">
      <pane xSplit="2" ySplit="13" topLeftCell="C14" activePane="bottomRight" state="frozen"/>
      <selection pane="topRight" activeCell="C1" sqref="C1"/>
      <selection pane="bottomLeft" activeCell="A3" sqref="A3"/>
      <selection pane="bottomRight" activeCell="I18" sqref="I18"/>
    </sheetView>
  </sheetViews>
  <sheetFormatPr defaultRowHeight="12.75"/>
  <cols>
    <col min="1" max="1" width="29.7109375" customWidth="1"/>
    <col min="2" max="2" width="21.140625" customWidth="1"/>
    <col min="3" max="4" width="12.5703125" customWidth="1"/>
    <col min="5" max="5" width="12.5703125" style="5" customWidth="1"/>
  </cols>
  <sheetData>
    <row r="1" spans="1:5">
      <c r="A1" s="6"/>
      <c r="B1" s="6"/>
      <c r="C1" s="6"/>
      <c r="D1" s="6" t="s">
        <v>1</v>
      </c>
      <c r="E1" s="6"/>
    </row>
    <row r="2" spans="1:5">
      <c r="A2" s="6"/>
      <c r="B2" s="6"/>
      <c r="C2" s="6"/>
      <c r="D2" s="6" t="s">
        <v>117</v>
      </c>
      <c r="E2" s="6"/>
    </row>
    <row r="3" spans="1:5">
      <c r="A3" s="6"/>
      <c r="B3" s="6"/>
      <c r="C3" s="6"/>
      <c r="D3" s="6" t="s">
        <v>0</v>
      </c>
      <c r="E3" s="6"/>
    </row>
    <row r="4" spans="1:5">
      <c r="A4" s="6"/>
      <c r="B4" s="6"/>
      <c r="C4" s="6"/>
      <c r="D4" s="6" t="s">
        <v>2</v>
      </c>
      <c r="E4" s="6"/>
    </row>
    <row r="5" spans="1:5">
      <c r="A5" s="6"/>
      <c r="B5" s="6"/>
      <c r="C5" s="6"/>
      <c r="D5" s="6"/>
      <c r="E5" s="6"/>
    </row>
    <row r="6" spans="1:5">
      <c r="A6" s="47" t="s">
        <v>118</v>
      </c>
      <c r="B6" s="48"/>
      <c r="C6" s="48"/>
      <c r="D6" s="48"/>
      <c r="E6" s="48"/>
    </row>
    <row r="7" spans="1:5">
      <c r="A7" s="48"/>
      <c r="B7" s="48"/>
      <c r="C7" s="48"/>
      <c r="D7" s="48"/>
      <c r="E7" s="48"/>
    </row>
    <row r="8" spans="1:5">
      <c r="A8" s="48"/>
      <c r="B8" s="48"/>
      <c r="C8" s="48"/>
      <c r="D8" s="48"/>
      <c r="E8" s="48"/>
    </row>
    <row r="9" spans="1:5">
      <c r="A9" s="48"/>
      <c r="B9" s="48"/>
      <c r="C9" s="48"/>
      <c r="D9" s="48"/>
      <c r="E9" s="48"/>
    </row>
    <row r="10" spans="1:5">
      <c r="A10" s="6"/>
      <c r="B10" s="6"/>
      <c r="C10" s="6"/>
      <c r="D10" s="6"/>
      <c r="E10" s="6"/>
    </row>
    <row r="11" spans="1:5" ht="13.5" thickBot="1">
      <c r="E11" s="6"/>
    </row>
    <row r="12" spans="1:5" s="2" customFormat="1" ht="3" customHeight="1">
      <c r="A12" s="42" t="s">
        <v>3</v>
      </c>
      <c r="B12" s="8"/>
      <c r="C12" s="44"/>
      <c r="D12" s="45"/>
      <c r="E12" s="46"/>
    </row>
    <row r="13" spans="1:5" ht="45.75" customHeight="1">
      <c r="A13" s="43"/>
      <c r="B13" s="9" t="s">
        <v>4</v>
      </c>
      <c r="C13" s="10">
        <v>2026</v>
      </c>
      <c r="D13" s="11">
        <v>2027</v>
      </c>
      <c r="E13" s="11">
        <v>2028</v>
      </c>
    </row>
    <row r="14" spans="1:5" s="36" customFormat="1" ht="25.5" customHeight="1">
      <c r="A14" s="32" t="s">
        <v>5</v>
      </c>
      <c r="B14" s="33" t="s">
        <v>6</v>
      </c>
      <c r="C14" s="34">
        <f>C15+C62</f>
        <v>10837707.970000001</v>
      </c>
      <c r="D14" s="35">
        <f>D15+D62</f>
        <v>11165900.65</v>
      </c>
      <c r="E14" s="35">
        <f>E15+E62</f>
        <v>19817760</v>
      </c>
    </row>
    <row r="15" spans="1:5" s="36" customFormat="1" ht="24" customHeight="1">
      <c r="A15" s="32" t="s">
        <v>7</v>
      </c>
      <c r="B15" s="33" t="s">
        <v>8</v>
      </c>
      <c r="C15" s="34">
        <f>C16+C26+C36+C47+C58</f>
        <v>8921000</v>
      </c>
      <c r="D15" s="35">
        <f>D16+D26+D36+D47+D58</f>
        <v>10012000</v>
      </c>
      <c r="E15" s="35">
        <f>E16+E26+E36+E47+E58</f>
        <v>10877000</v>
      </c>
    </row>
    <row r="16" spans="1:5" s="36" customFormat="1" ht="18" customHeight="1">
      <c r="A16" s="32" t="s">
        <v>9</v>
      </c>
      <c r="B16" s="33" t="s">
        <v>10</v>
      </c>
      <c r="C16" s="37">
        <f>C17</f>
        <v>3686000</v>
      </c>
      <c r="D16" s="35">
        <f>D17</f>
        <v>4068000</v>
      </c>
      <c r="E16" s="35">
        <f>E17</f>
        <v>4422000</v>
      </c>
    </row>
    <row r="17" spans="1:5" s="36" customFormat="1" ht="18" customHeight="1">
      <c r="A17" s="32" t="s">
        <v>11</v>
      </c>
      <c r="B17" s="33" t="s">
        <v>12</v>
      </c>
      <c r="C17" s="38">
        <f>C18+C20+C22+C24</f>
        <v>3686000</v>
      </c>
      <c r="D17" s="35">
        <f>D18+D20+D22+D24</f>
        <v>4068000</v>
      </c>
      <c r="E17" s="37">
        <f>E18+E20+E22+E24</f>
        <v>4422000</v>
      </c>
    </row>
    <row r="18" spans="1:5" s="36" customFormat="1" ht="93.75" customHeight="1">
      <c r="A18" s="32" t="s">
        <v>13</v>
      </c>
      <c r="B18" s="33" t="s">
        <v>14</v>
      </c>
      <c r="C18" s="37">
        <f>C19</f>
        <v>3320000</v>
      </c>
      <c r="D18" s="35">
        <f>D19</f>
        <v>3625000</v>
      </c>
      <c r="E18" s="35">
        <f>E19</f>
        <v>3964000</v>
      </c>
    </row>
    <row r="19" spans="1:5" s="2" customFormat="1" ht="138.75" customHeight="1">
      <c r="A19" s="12" t="s">
        <v>15</v>
      </c>
      <c r="B19" s="13" t="s">
        <v>16</v>
      </c>
      <c r="C19" s="14">
        <v>3320000</v>
      </c>
      <c r="D19" s="15">
        <v>3625000</v>
      </c>
      <c r="E19" s="15">
        <v>3964000</v>
      </c>
    </row>
    <row r="20" spans="1:5" s="36" customFormat="1" ht="60" customHeight="1">
      <c r="A20" s="32" t="s">
        <v>17</v>
      </c>
      <c r="B20" s="33" t="s">
        <v>18</v>
      </c>
      <c r="C20" s="37">
        <f>C21</f>
        <v>15000</v>
      </c>
      <c r="D20" s="35">
        <f>D21</f>
        <v>16000</v>
      </c>
      <c r="E20" s="35">
        <f>E21</f>
        <v>17000</v>
      </c>
    </row>
    <row r="21" spans="1:5" ht="116.25" customHeight="1">
      <c r="A21" s="16" t="s">
        <v>19</v>
      </c>
      <c r="B21" s="13" t="s">
        <v>20</v>
      </c>
      <c r="C21" s="14">
        <v>15000</v>
      </c>
      <c r="D21" s="15">
        <v>16000</v>
      </c>
      <c r="E21" s="15">
        <v>17000</v>
      </c>
    </row>
    <row r="22" spans="1:5" s="36" customFormat="1" ht="71.25" customHeight="1">
      <c r="A22" s="32" t="s">
        <v>21</v>
      </c>
      <c r="B22" s="39" t="s">
        <v>22</v>
      </c>
      <c r="C22" s="37">
        <f>C23</f>
        <v>2000</v>
      </c>
      <c r="D22" s="35">
        <f>D23</f>
        <v>2000</v>
      </c>
      <c r="E22" s="35">
        <f>E23</f>
        <v>3000</v>
      </c>
    </row>
    <row r="23" spans="1:5" ht="159.75" customHeight="1">
      <c r="A23" s="16" t="s">
        <v>23</v>
      </c>
      <c r="B23" s="13" t="s">
        <v>24</v>
      </c>
      <c r="C23" s="14">
        <v>2000</v>
      </c>
      <c r="D23" s="15">
        <v>2000</v>
      </c>
      <c r="E23" s="15">
        <v>3000</v>
      </c>
    </row>
    <row r="24" spans="1:5" s="36" customFormat="1" ht="76.5" customHeight="1">
      <c r="A24" s="32" t="s">
        <v>119</v>
      </c>
      <c r="B24" s="39" t="s">
        <v>120</v>
      </c>
      <c r="C24" s="38">
        <f>C25</f>
        <v>349000</v>
      </c>
      <c r="D24" s="35">
        <f>D25</f>
        <v>425000</v>
      </c>
      <c r="E24" s="37">
        <f>E25</f>
        <v>438000</v>
      </c>
    </row>
    <row r="25" spans="1:5" ht="120.75" customHeight="1">
      <c r="A25" s="16" t="s">
        <v>121</v>
      </c>
      <c r="B25" s="13" t="s">
        <v>122</v>
      </c>
      <c r="C25" s="14">
        <v>349000</v>
      </c>
      <c r="D25" s="15">
        <v>425000</v>
      </c>
      <c r="E25" s="15">
        <v>438000</v>
      </c>
    </row>
    <row r="26" spans="1:5" s="36" customFormat="1" ht="34.5" customHeight="1">
      <c r="A26" s="32" t="s">
        <v>25</v>
      </c>
      <c r="B26" s="33" t="s">
        <v>26</v>
      </c>
      <c r="C26" s="37">
        <f>C27</f>
        <v>1415000</v>
      </c>
      <c r="D26" s="35">
        <f>D27</f>
        <v>1881000</v>
      </c>
      <c r="E26" s="35">
        <f>E27</f>
        <v>1953000</v>
      </c>
    </row>
    <row r="27" spans="1:5" s="36" customFormat="1" ht="39" customHeight="1">
      <c r="A27" s="32" t="s">
        <v>27</v>
      </c>
      <c r="B27" s="33" t="s">
        <v>28</v>
      </c>
      <c r="C27" s="37">
        <f>C28+C30+C32+C34</f>
        <v>1415000</v>
      </c>
      <c r="D27" s="35">
        <f>D28+D30+D32+D34</f>
        <v>1881000</v>
      </c>
      <c r="E27" s="35">
        <f>E28+E30+E32+E34</f>
        <v>1953000</v>
      </c>
    </row>
    <row r="28" spans="1:5" s="36" customFormat="1" ht="48.75" customHeight="1">
      <c r="A28" s="32" t="s">
        <v>29</v>
      </c>
      <c r="B28" s="39" t="s">
        <v>30</v>
      </c>
      <c r="C28" s="37">
        <f>C29</f>
        <v>740000</v>
      </c>
      <c r="D28" s="35">
        <f>D29</f>
        <v>983000</v>
      </c>
      <c r="E28" s="35">
        <f>E29</f>
        <v>1019000</v>
      </c>
    </row>
    <row r="29" spans="1:5" ht="138" customHeight="1">
      <c r="A29" s="16" t="s">
        <v>31</v>
      </c>
      <c r="B29" s="17" t="s">
        <v>32</v>
      </c>
      <c r="C29" s="14">
        <v>740000</v>
      </c>
      <c r="D29" s="15">
        <v>983000</v>
      </c>
      <c r="E29" s="15">
        <v>1019000</v>
      </c>
    </row>
    <row r="30" spans="1:5" s="36" customFormat="1" ht="117" customHeight="1">
      <c r="A30" s="32" t="s">
        <v>33</v>
      </c>
      <c r="B30" s="39" t="s">
        <v>34</v>
      </c>
      <c r="C30" s="37">
        <f>C31</f>
        <v>4000</v>
      </c>
      <c r="D30" s="35">
        <f>D31</f>
        <v>5000</v>
      </c>
      <c r="E30" s="35">
        <f>E31</f>
        <v>5000</v>
      </c>
    </row>
    <row r="31" spans="1:5" s="1" customFormat="1" ht="59.25" customHeight="1">
      <c r="A31" s="16" t="s">
        <v>35</v>
      </c>
      <c r="B31" s="17" t="s">
        <v>36</v>
      </c>
      <c r="C31" s="14">
        <v>4000</v>
      </c>
      <c r="D31" s="15">
        <v>5000</v>
      </c>
      <c r="E31" s="15">
        <v>5000</v>
      </c>
    </row>
    <row r="32" spans="1:5" s="36" customFormat="1" ht="57.75" customHeight="1">
      <c r="A32" s="32" t="s">
        <v>37</v>
      </c>
      <c r="B32" s="39" t="s">
        <v>38</v>
      </c>
      <c r="C32" s="37">
        <f>C33</f>
        <v>716000</v>
      </c>
      <c r="D32" s="35">
        <f>D33</f>
        <v>951000</v>
      </c>
      <c r="E32" s="35">
        <f>E33</f>
        <v>986000</v>
      </c>
    </row>
    <row r="33" spans="1:5" ht="124.5" customHeight="1">
      <c r="A33" s="16" t="s">
        <v>39</v>
      </c>
      <c r="B33" s="17" t="s">
        <v>40</v>
      </c>
      <c r="C33" s="14">
        <v>716000</v>
      </c>
      <c r="D33" s="15">
        <v>951000</v>
      </c>
      <c r="E33" s="15">
        <v>986000</v>
      </c>
    </row>
    <row r="34" spans="1:5" s="36" customFormat="1" ht="96" customHeight="1">
      <c r="A34" s="32" t="s">
        <v>41</v>
      </c>
      <c r="B34" s="39" t="s">
        <v>42</v>
      </c>
      <c r="C34" s="37">
        <f>C35</f>
        <v>-45000</v>
      </c>
      <c r="D34" s="35">
        <f>D35</f>
        <v>-58000</v>
      </c>
      <c r="E34" s="35">
        <f>E35</f>
        <v>-57000</v>
      </c>
    </row>
    <row r="35" spans="1:5" s="36" customFormat="1" ht="141.75" customHeight="1">
      <c r="A35" s="32" t="s">
        <v>43</v>
      </c>
      <c r="B35" s="39" t="s">
        <v>44</v>
      </c>
      <c r="C35" s="37">
        <v>-45000</v>
      </c>
      <c r="D35" s="35">
        <v>-58000</v>
      </c>
      <c r="E35" s="35">
        <v>-57000</v>
      </c>
    </row>
    <row r="36" spans="1:5" s="36" customFormat="1" ht="43.5" customHeight="1">
      <c r="A36" s="32" t="s">
        <v>45</v>
      </c>
      <c r="B36" s="33" t="s">
        <v>46</v>
      </c>
      <c r="C36" s="37">
        <f>C37+C44</f>
        <v>2855000</v>
      </c>
      <c r="D36" s="35">
        <f>D37+D44</f>
        <v>3090000</v>
      </c>
      <c r="E36" s="35">
        <f>E37+E44</f>
        <v>3491000</v>
      </c>
    </row>
    <row r="37" spans="1:5" s="36" customFormat="1" ht="46.5" customHeight="1">
      <c r="A37" s="32" t="s">
        <v>47</v>
      </c>
      <c r="B37" s="33" t="s">
        <v>48</v>
      </c>
      <c r="C37" s="37">
        <f>C38+C41</f>
        <v>371000</v>
      </c>
      <c r="D37" s="35">
        <f>D38+D41</f>
        <v>397000</v>
      </c>
      <c r="E37" s="35">
        <f>E38+E41</f>
        <v>424000</v>
      </c>
    </row>
    <row r="38" spans="1:5" s="36" customFormat="1" ht="53.25" customHeight="1">
      <c r="A38" s="32" t="s">
        <v>49</v>
      </c>
      <c r="B38" s="33" t="s">
        <v>50</v>
      </c>
      <c r="C38" s="37">
        <f t="shared" ref="C38:E39" si="0">C39</f>
        <v>326000</v>
      </c>
      <c r="D38" s="35">
        <f t="shared" si="0"/>
        <v>349000</v>
      </c>
      <c r="E38" s="35">
        <f t="shared" si="0"/>
        <v>372000</v>
      </c>
    </row>
    <row r="39" spans="1:5" s="3" customFormat="1" ht="52.5" customHeight="1">
      <c r="A39" s="16" t="s">
        <v>49</v>
      </c>
      <c r="B39" s="18" t="s">
        <v>51</v>
      </c>
      <c r="C39" s="19">
        <f t="shared" si="0"/>
        <v>326000</v>
      </c>
      <c r="D39" s="20">
        <f t="shared" si="0"/>
        <v>349000</v>
      </c>
      <c r="E39" s="20">
        <f t="shared" si="0"/>
        <v>372000</v>
      </c>
    </row>
    <row r="40" spans="1:5" ht="91.5" customHeight="1">
      <c r="A40" s="16" t="s">
        <v>52</v>
      </c>
      <c r="B40" s="17" t="s">
        <v>53</v>
      </c>
      <c r="C40" s="14">
        <v>326000</v>
      </c>
      <c r="D40" s="15">
        <v>349000</v>
      </c>
      <c r="E40" s="15">
        <v>372000</v>
      </c>
    </row>
    <row r="41" spans="1:5" s="36" customFormat="1" ht="60" customHeight="1">
      <c r="A41" s="32" t="s">
        <v>54</v>
      </c>
      <c r="B41" s="33" t="s">
        <v>55</v>
      </c>
      <c r="C41" s="37">
        <f t="shared" ref="C41:E42" si="1">C42</f>
        <v>45000</v>
      </c>
      <c r="D41" s="35">
        <f t="shared" si="1"/>
        <v>48000</v>
      </c>
      <c r="E41" s="35">
        <f t="shared" si="1"/>
        <v>52000</v>
      </c>
    </row>
    <row r="42" spans="1:5" s="1" customFormat="1" ht="59.25" customHeight="1">
      <c r="A42" s="16" t="s">
        <v>54</v>
      </c>
      <c r="B42" s="18" t="s">
        <v>56</v>
      </c>
      <c r="C42" s="19">
        <f t="shared" si="1"/>
        <v>45000</v>
      </c>
      <c r="D42" s="20">
        <f t="shared" si="1"/>
        <v>48000</v>
      </c>
      <c r="E42" s="20">
        <f t="shared" si="1"/>
        <v>52000</v>
      </c>
    </row>
    <row r="43" spans="1:5" s="3" customFormat="1" ht="126.75" customHeight="1">
      <c r="A43" s="16" t="s">
        <v>57</v>
      </c>
      <c r="B43" s="17" t="s">
        <v>58</v>
      </c>
      <c r="C43" s="14">
        <v>45000</v>
      </c>
      <c r="D43" s="15">
        <v>48000</v>
      </c>
      <c r="E43" s="15">
        <v>52000</v>
      </c>
    </row>
    <row r="44" spans="1:5" s="36" customFormat="1" ht="42" customHeight="1">
      <c r="A44" s="32" t="s">
        <v>59</v>
      </c>
      <c r="B44" s="33" t="s">
        <v>60</v>
      </c>
      <c r="C44" s="37">
        <f t="shared" ref="C44:E45" si="2">C45</f>
        <v>2484000</v>
      </c>
      <c r="D44" s="35">
        <f t="shared" si="2"/>
        <v>2693000</v>
      </c>
      <c r="E44" s="35">
        <f t="shared" si="2"/>
        <v>3067000</v>
      </c>
    </row>
    <row r="45" spans="1:5" s="1" customFormat="1" ht="26.25" customHeight="1">
      <c r="A45" s="16" t="s">
        <v>59</v>
      </c>
      <c r="B45" s="18" t="s">
        <v>61</v>
      </c>
      <c r="C45" s="19">
        <f t="shared" si="2"/>
        <v>2484000</v>
      </c>
      <c r="D45" s="20">
        <f t="shared" si="2"/>
        <v>2693000</v>
      </c>
      <c r="E45" s="20">
        <f t="shared" si="2"/>
        <v>3067000</v>
      </c>
    </row>
    <row r="46" spans="1:5" s="4" customFormat="1" ht="61.5" customHeight="1">
      <c r="A46" s="12" t="s">
        <v>62</v>
      </c>
      <c r="B46" s="17" t="s">
        <v>63</v>
      </c>
      <c r="C46" s="14">
        <v>2484000</v>
      </c>
      <c r="D46" s="15">
        <v>2693000</v>
      </c>
      <c r="E46" s="15">
        <v>3067000</v>
      </c>
    </row>
    <row r="47" spans="1:5" s="36" customFormat="1" ht="34.5" customHeight="1">
      <c r="A47" s="32" t="s">
        <v>64</v>
      </c>
      <c r="B47" s="33" t="s">
        <v>65</v>
      </c>
      <c r="C47" s="37">
        <f>C48+C51</f>
        <v>952000</v>
      </c>
      <c r="D47" s="35">
        <f>D48+D51</f>
        <v>960000</v>
      </c>
      <c r="E47" s="35">
        <f>E48+E51</f>
        <v>998000</v>
      </c>
    </row>
    <row r="48" spans="1:5" s="36" customFormat="1" ht="25.5" customHeight="1">
      <c r="A48" s="32" t="s">
        <v>66</v>
      </c>
      <c r="B48" s="33" t="s">
        <v>67</v>
      </c>
      <c r="C48" s="37">
        <f t="shared" ref="C48:E49" si="3">C49</f>
        <v>27000</v>
      </c>
      <c r="D48" s="35">
        <f t="shared" si="3"/>
        <v>27000</v>
      </c>
      <c r="E48" s="35">
        <f t="shared" si="3"/>
        <v>27000</v>
      </c>
    </row>
    <row r="49" spans="1:5" s="3" customFormat="1" ht="60" customHeight="1">
      <c r="A49" s="16" t="s">
        <v>68</v>
      </c>
      <c r="B49" s="18" t="s">
        <v>69</v>
      </c>
      <c r="C49" s="19">
        <f t="shared" si="3"/>
        <v>27000</v>
      </c>
      <c r="D49" s="20">
        <f t="shared" si="3"/>
        <v>27000</v>
      </c>
      <c r="E49" s="20">
        <f t="shared" si="3"/>
        <v>27000</v>
      </c>
    </row>
    <row r="50" spans="1:5" ht="67.5" customHeight="1">
      <c r="A50" s="16" t="s">
        <v>70</v>
      </c>
      <c r="B50" s="17" t="s">
        <v>71</v>
      </c>
      <c r="C50" s="14">
        <v>27000</v>
      </c>
      <c r="D50" s="15">
        <v>27000</v>
      </c>
      <c r="E50" s="15">
        <v>27000</v>
      </c>
    </row>
    <row r="51" spans="1:5" s="36" customFormat="1" ht="32.25" customHeight="1">
      <c r="A51" s="32" t="s">
        <v>72</v>
      </c>
      <c r="B51" s="33" t="s">
        <v>73</v>
      </c>
      <c r="C51" s="37">
        <f>C52+C55</f>
        <v>925000</v>
      </c>
      <c r="D51" s="35">
        <f>D52+D55</f>
        <v>933000</v>
      </c>
      <c r="E51" s="35">
        <f>E52+E55</f>
        <v>971000</v>
      </c>
    </row>
    <row r="52" spans="1:5" s="36" customFormat="1" ht="39.75" customHeight="1">
      <c r="A52" s="32" t="s">
        <v>74</v>
      </c>
      <c r="B52" s="33" t="s">
        <v>75</v>
      </c>
      <c r="C52" s="37">
        <f t="shared" ref="C52:E53" si="4">C53</f>
        <v>113000</v>
      </c>
      <c r="D52" s="35">
        <f t="shared" si="4"/>
        <v>113000</v>
      </c>
      <c r="E52" s="35">
        <f t="shared" si="4"/>
        <v>143000</v>
      </c>
    </row>
    <row r="53" spans="1:5" ht="54.75" customHeight="1">
      <c r="A53" s="16" t="s">
        <v>76</v>
      </c>
      <c r="B53" s="18" t="s">
        <v>77</v>
      </c>
      <c r="C53" s="19">
        <f t="shared" si="4"/>
        <v>113000</v>
      </c>
      <c r="D53" s="20">
        <f t="shared" si="4"/>
        <v>113000</v>
      </c>
      <c r="E53" s="20">
        <f t="shared" si="4"/>
        <v>143000</v>
      </c>
    </row>
    <row r="54" spans="1:5" s="1" customFormat="1" ht="95.25" customHeight="1">
      <c r="A54" s="16" t="s">
        <v>78</v>
      </c>
      <c r="B54" s="17" t="s">
        <v>79</v>
      </c>
      <c r="C54" s="14">
        <v>113000</v>
      </c>
      <c r="D54" s="15">
        <v>113000</v>
      </c>
      <c r="E54" s="15">
        <v>143000</v>
      </c>
    </row>
    <row r="55" spans="1:5" s="36" customFormat="1" ht="27.75" customHeight="1">
      <c r="A55" s="32" t="s">
        <v>80</v>
      </c>
      <c r="B55" s="33" t="s">
        <v>81</v>
      </c>
      <c r="C55" s="37">
        <f t="shared" ref="C55:E56" si="5">C56</f>
        <v>812000</v>
      </c>
      <c r="D55" s="35">
        <f t="shared" si="5"/>
        <v>820000</v>
      </c>
      <c r="E55" s="35">
        <f t="shared" si="5"/>
        <v>828000</v>
      </c>
    </row>
    <row r="56" spans="1:5" s="3" customFormat="1" ht="53.25" customHeight="1">
      <c r="A56" s="16" t="s">
        <v>82</v>
      </c>
      <c r="B56" s="18" t="s">
        <v>83</v>
      </c>
      <c r="C56" s="19">
        <f t="shared" si="5"/>
        <v>812000</v>
      </c>
      <c r="D56" s="20">
        <f t="shared" si="5"/>
        <v>820000</v>
      </c>
      <c r="E56" s="20">
        <f t="shared" si="5"/>
        <v>828000</v>
      </c>
    </row>
    <row r="57" spans="1:5" ht="89.25" customHeight="1">
      <c r="A57" s="16" t="s">
        <v>84</v>
      </c>
      <c r="B57" s="17" t="s">
        <v>85</v>
      </c>
      <c r="C57" s="14">
        <v>812000</v>
      </c>
      <c r="D57" s="15">
        <v>820000</v>
      </c>
      <c r="E57" s="15">
        <v>828000</v>
      </c>
    </row>
    <row r="58" spans="1:5" s="36" customFormat="1" ht="48.75" customHeight="1">
      <c r="A58" s="32" t="s">
        <v>86</v>
      </c>
      <c r="B58" s="33" t="s">
        <v>87</v>
      </c>
      <c r="C58" s="37">
        <f t="shared" ref="C58:E60" si="6">C59</f>
        <v>13000</v>
      </c>
      <c r="D58" s="35">
        <f t="shared" si="6"/>
        <v>13000</v>
      </c>
      <c r="E58" s="35">
        <f t="shared" si="6"/>
        <v>13000</v>
      </c>
    </row>
    <row r="59" spans="1:5" s="36" customFormat="1" ht="114" customHeight="1">
      <c r="A59" s="32" t="s">
        <v>88</v>
      </c>
      <c r="B59" s="33" t="s">
        <v>89</v>
      </c>
      <c r="C59" s="34">
        <f t="shared" si="6"/>
        <v>13000</v>
      </c>
      <c r="D59" s="35">
        <f t="shared" si="6"/>
        <v>13000</v>
      </c>
      <c r="E59" s="35">
        <f t="shared" si="6"/>
        <v>13000</v>
      </c>
    </row>
    <row r="60" spans="1:5" s="36" customFormat="1" ht="102" customHeight="1">
      <c r="A60" s="32" t="s">
        <v>90</v>
      </c>
      <c r="B60" s="33" t="s">
        <v>91</v>
      </c>
      <c r="C60" s="37">
        <f t="shared" si="6"/>
        <v>13000</v>
      </c>
      <c r="D60" s="35">
        <f t="shared" si="6"/>
        <v>13000</v>
      </c>
      <c r="E60" s="35">
        <f t="shared" si="6"/>
        <v>13000</v>
      </c>
    </row>
    <row r="61" spans="1:5" ht="93" customHeight="1">
      <c r="A61" s="16" t="s">
        <v>92</v>
      </c>
      <c r="B61" s="17" t="s">
        <v>130</v>
      </c>
      <c r="C61" s="14">
        <v>13000</v>
      </c>
      <c r="D61" s="15">
        <v>13000</v>
      </c>
      <c r="E61" s="15">
        <v>13000</v>
      </c>
    </row>
    <row r="62" spans="1:5" s="36" customFormat="1">
      <c r="A62" s="32" t="s">
        <v>93</v>
      </c>
      <c r="B62" s="33" t="s">
        <v>94</v>
      </c>
      <c r="C62" s="37">
        <f>C63</f>
        <v>1916707.97</v>
      </c>
      <c r="D62" s="35">
        <f>D63</f>
        <v>1153900.6499999999</v>
      </c>
      <c r="E62" s="35">
        <f>E63</f>
        <v>8940760</v>
      </c>
    </row>
    <row r="63" spans="1:5" s="36" customFormat="1" ht="40.5" customHeight="1">
      <c r="A63" s="32" t="s">
        <v>95</v>
      </c>
      <c r="B63" s="33" t="s">
        <v>96</v>
      </c>
      <c r="C63" s="37">
        <f>C64+C69+C72</f>
        <v>1916707.97</v>
      </c>
      <c r="D63" s="35">
        <f>D64+D69+D72</f>
        <v>1153900.6499999999</v>
      </c>
      <c r="E63" s="35">
        <f>E64+E67+E69+E72</f>
        <v>8940760</v>
      </c>
    </row>
    <row r="64" spans="1:5" s="36" customFormat="1" ht="22.5">
      <c r="A64" s="32" t="s">
        <v>97</v>
      </c>
      <c r="B64" s="33" t="s">
        <v>98</v>
      </c>
      <c r="C64" s="37">
        <f t="shared" ref="C64:E65" si="7">C65</f>
        <v>874000</v>
      </c>
      <c r="D64" s="35">
        <f t="shared" si="7"/>
        <v>871000</v>
      </c>
      <c r="E64" s="35">
        <f t="shared" si="7"/>
        <v>797000</v>
      </c>
    </row>
    <row r="65" spans="1:5" s="36" customFormat="1" ht="22.5">
      <c r="A65" s="32" t="s">
        <v>99</v>
      </c>
      <c r="B65" s="33" t="s">
        <v>100</v>
      </c>
      <c r="C65" s="37">
        <f t="shared" si="7"/>
        <v>874000</v>
      </c>
      <c r="D65" s="35">
        <f t="shared" si="7"/>
        <v>871000</v>
      </c>
      <c r="E65" s="35">
        <f t="shared" si="7"/>
        <v>797000</v>
      </c>
    </row>
    <row r="66" spans="1:5" ht="56.25">
      <c r="A66" s="16" t="s">
        <v>101</v>
      </c>
      <c r="B66" s="17" t="s">
        <v>129</v>
      </c>
      <c r="C66" s="14">
        <v>874000</v>
      </c>
      <c r="D66" s="15">
        <v>871000</v>
      </c>
      <c r="E66" s="15">
        <v>797000</v>
      </c>
    </row>
    <row r="67" spans="1:5" s="36" customFormat="1">
      <c r="A67" s="32" t="s">
        <v>102</v>
      </c>
      <c r="B67" s="39" t="s">
        <v>103</v>
      </c>
      <c r="C67" s="37">
        <f>C68</f>
        <v>0</v>
      </c>
      <c r="D67" s="35">
        <f>D68</f>
        <v>0</v>
      </c>
      <c r="E67" s="35">
        <f>E68</f>
        <v>7782500</v>
      </c>
    </row>
    <row r="68" spans="1:5" ht="22.5">
      <c r="A68" s="16" t="s">
        <v>104</v>
      </c>
      <c r="B68" s="17" t="s">
        <v>128</v>
      </c>
      <c r="C68" s="21">
        <v>0</v>
      </c>
      <c r="D68" s="15">
        <v>0</v>
      </c>
      <c r="E68" s="15">
        <v>7782500</v>
      </c>
    </row>
    <row r="69" spans="1:5" s="36" customFormat="1" ht="22.5">
      <c r="A69" s="32" t="s">
        <v>105</v>
      </c>
      <c r="B69" s="33" t="s">
        <v>106</v>
      </c>
      <c r="C69" s="37">
        <f t="shared" ref="C69:E70" si="8">C70</f>
        <v>253207.97</v>
      </c>
      <c r="D69" s="35">
        <f t="shared" si="8"/>
        <v>282900.65000000002</v>
      </c>
      <c r="E69" s="35">
        <f t="shared" si="8"/>
        <v>361260</v>
      </c>
    </row>
    <row r="70" spans="1:5" s="36" customFormat="1" ht="56.25">
      <c r="A70" s="32" t="s">
        <v>107</v>
      </c>
      <c r="B70" s="33" t="s">
        <v>108</v>
      </c>
      <c r="C70" s="37">
        <f t="shared" si="8"/>
        <v>253207.97</v>
      </c>
      <c r="D70" s="35">
        <f t="shared" si="8"/>
        <v>282900.65000000002</v>
      </c>
      <c r="E70" s="35">
        <f t="shared" si="8"/>
        <v>361260</v>
      </c>
    </row>
    <row r="71" spans="1:5" ht="67.5">
      <c r="A71" s="16" t="s">
        <v>109</v>
      </c>
      <c r="B71" s="17" t="s">
        <v>127</v>
      </c>
      <c r="C71" s="21">
        <v>253207.97</v>
      </c>
      <c r="D71" s="15">
        <v>282900.65000000002</v>
      </c>
      <c r="E71" s="15">
        <v>361260</v>
      </c>
    </row>
    <row r="72" spans="1:5" s="36" customFormat="1">
      <c r="A72" s="32" t="s">
        <v>110</v>
      </c>
      <c r="B72" s="33" t="s">
        <v>111</v>
      </c>
      <c r="C72" s="34">
        <f t="shared" ref="C72:E73" si="9">C73</f>
        <v>789500</v>
      </c>
      <c r="D72" s="35">
        <f t="shared" si="9"/>
        <v>0</v>
      </c>
      <c r="E72" s="35">
        <f t="shared" si="9"/>
        <v>0</v>
      </c>
    </row>
    <row r="73" spans="1:5" s="36" customFormat="1" ht="22.5">
      <c r="A73" s="32" t="s">
        <v>112</v>
      </c>
      <c r="B73" s="33" t="s">
        <v>113</v>
      </c>
      <c r="C73" s="37">
        <f t="shared" si="9"/>
        <v>789500</v>
      </c>
      <c r="D73" s="35">
        <f t="shared" si="9"/>
        <v>0</v>
      </c>
      <c r="E73" s="35">
        <f t="shared" si="9"/>
        <v>0</v>
      </c>
    </row>
    <row r="74" spans="1:5" ht="33.75">
      <c r="A74" s="16" t="s">
        <v>114</v>
      </c>
      <c r="B74" s="17" t="s">
        <v>126</v>
      </c>
      <c r="C74" s="21">
        <v>789500</v>
      </c>
      <c r="D74" s="15">
        <v>0</v>
      </c>
      <c r="E74" s="15">
        <v>0</v>
      </c>
    </row>
    <row r="75" spans="1:5">
      <c r="A75" s="22" t="s">
        <v>123</v>
      </c>
      <c r="B75" s="18"/>
      <c r="C75" s="23">
        <f>C14</f>
        <v>10837707.970000001</v>
      </c>
      <c r="D75" s="20">
        <f>D14</f>
        <v>11165900.65</v>
      </c>
      <c r="E75" s="20">
        <f>E14</f>
        <v>19817760</v>
      </c>
    </row>
    <row r="76" spans="1:5" ht="13.5" thickBot="1">
      <c r="A76" s="24" t="s">
        <v>124</v>
      </c>
      <c r="B76" s="25"/>
      <c r="C76" s="26">
        <f>C14-C75</f>
        <v>0</v>
      </c>
      <c r="D76" s="27">
        <f>D75-D14</f>
        <v>0</v>
      </c>
      <c r="E76" s="27">
        <f>E75-E14</f>
        <v>0</v>
      </c>
    </row>
    <row r="77" spans="1:5">
      <c r="A77" s="2"/>
      <c r="B77" s="2"/>
      <c r="C77" s="40"/>
      <c r="D77" s="40"/>
      <c r="E77" s="30"/>
    </row>
    <row r="78" spans="1:5">
      <c r="A78" s="2"/>
      <c r="B78" s="2"/>
      <c r="C78" s="41">
        <f>C15+C64</f>
        <v>9795000</v>
      </c>
      <c r="D78" s="41">
        <f>D15+D64</f>
        <v>10883000</v>
      </c>
      <c r="E78" s="31">
        <f>E15+E64</f>
        <v>11674000</v>
      </c>
    </row>
    <row r="79" spans="1:5">
      <c r="A79" s="2"/>
      <c r="B79" s="2"/>
      <c r="C79" s="41"/>
      <c r="D79" s="41"/>
      <c r="E79" s="31"/>
    </row>
    <row r="80" spans="1:5">
      <c r="A80" s="28" t="s">
        <v>115</v>
      </c>
      <c r="B80" s="7"/>
      <c r="C80" s="29">
        <f>C14-C69-C72</f>
        <v>9795000</v>
      </c>
      <c r="D80" s="29">
        <f>D14-D69-D72</f>
        <v>10883000</v>
      </c>
      <c r="E80" s="29">
        <f>E14-E67-E69-E72</f>
        <v>11674000</v>
      </c>
    </row>
    <row r="81" spans="1:5">
      <c r="A81" s="28" t="s">
        <v>116</v>
      </c>
      <c r="B81" s="7"/>
      <c r="C81" s="29">
        <f>C80*0</f>
        <v>0</v>
      </c>
      <c r="D81" s="29">
        <f>D80*2.5/100</f>
        <v>272075</v>
      </c>
      <c r="E81" s="29">
        <f>E80*5/100</f>
        <v>583700</v>
      </c>
    </row>
    <row r="82" spans="1:5">
      <c r="A82" s="2" t="s">
        <v>125</v>
      </c>
      <c r="B82" s="2"/>
      <c r="C82" s="29"/>
      <c r="D82" s="29">
        <f>D75-D81</f>
        <v>10893825.65</v>
      </c>
      <c r="E82" s="29">
        <f>E75-E81</f>
        <v>19234060</v>
      </c>
    </row>
  </sheetData>
  <mergeCells count="3">
    <mergeCell ref="A12:A13"/>
    <mergeCell ref="C12:E12"/>
    <mergeCell ref="A6:E9"/>
  </mergeCells>
  <pageMargins left="1.1811023622047245" right="0.59055118110236227" top="0.78740157480314965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уведомл.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2025-11-13T11:45:44Z</cp:lastPrinted>
  <dcterms:created xsi:type="dcterms:W3CDTF">2017-01-12T04:27:35Z</dcterms:created>
  <dcterms:modified xsi:type="dcterms:W3CDTF">2025-11-24T08:31:55Z</dcterms:modified>
</cp:coreProperties>
</file>